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risa\Desktop\МП Чепошского сп 2021-2026гг\МП 2021-2026гг\"/>
    </mc:Choice>
  </mc:AlternateContent>
  <bookViews>
    <workbookView xWindow="0" yWindow="0" windowWidth="19200" windowHeight="11145" activeTab="4"/>
  </bookViews>
  <sheets>
    <sheet name="1" sheetId="1" r:id="rId1"/>
    <sheet name="2" sheetId="2" r:id="rId2"/>
    <sheet name="3" sheetId="3" r:id="rId3"/>
    <sheet name="4" sheetId="4" r:id="rId4"/>
    <sheet name="5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9" i="5" l="1"/>
  <c r="F69" i="5"/>
  <c r="G69" i="5"/>
  <c r="H69" i="5"/>
  <c r="I69" i="5"/>
  <c r="J69" i="5"/>
  <c r="J136" i="5" l="1"/>
  <c r="I136" i="5"/>
  <c r="H136" i="5"/>
  <c r="G136" i="5"/>
  <c r="F136" i="5"/>
  <c r="E136" i="5"/>
  <c r="J131" i="5"/>
  <c r="I131" i="5"/>
  <c r="H131" i="5"/>
  <c r="G131" i="5"/>
  <c r="F131" i="5"/>
  <c r="E131" i="5"/>
  <c r="J126" i="5"/>
  <c r="I126" i="5"/>
  <c r="H126" i="5"/>
  <c r="G126" i="5"/>
  <c r="F126" i="5"/>
  <c r="E126" i="5"/>
  <c r="J121" i="5"/>
  <c r="I121" i="5"/>
  <c r="H121" i="5"/>
  <c r="G121" i="5"/>
  <c r="F121" i="5"/>
  <c r="E121" i="5"/>
  <c r="J116" i="5"/>
  <c r="I116" i="5"/>
  <c r="H116" i="5"/>
  <c r="G116" i="5"/>
  <c r="F116" i="5"/>
  <c r="E116" i="5"/>
  <c r="J115" i="5"/>
  <c r="I115" i="5"/>
  <c r="H115" i="5"/>
  <c r="G115" i="5"/>
  <c r="F115" i="5"/>
  <c r="E115" i="5"/>
  <c r="J114" i="5"/>
  <c r="I114" i="5"/>
  <c r="H114" i="5"/>
  <c r="H12" i="5" s="1"/>
  <c r="G114" i="5"/>
  <c r="F114" i="5"/>
  <c r="E114" i="5"/>
  <c r="J113" i="5"/>
  <c r="I113" i="5"/>
  <c r="H113" i="5"/>
  <c r="G113" i="5"/>
  <c r="G111" i="5" s="1"/>
  <c r="F113" i="5"/>
  <c r="F11" i="5" s="1"/>
  <c r="E113" i="5"/>
  <c r="J112" i="5"/>
  <c r="I112" i="5"/>
  <c r="I111" i="5" s="1"/>
  <c r="H112" i="5"/>
  <c r="G112" i="5"/>
  <c r="F112" i="5"/>
  <c r="E112" i="5"/>
  <c r="E111" i="5" s="1"/>
  <c r="J111" i="5"/>
  <c r="J106" i="5"/>
  <c r="I106" i="5"/>
  <c r="H106" i="5"/>
  <c r="G106" i="5"/>
  <c r="F106" i="5"/>
  <c r="E106" i="5"/>
  <c r="J101" i="5"/>
  <c r="I101" i="5"/>
  <c r="H101" i="5"/>
  <c r="G101" i="5"/>
  <c r="F101" i="5"/>
  <c r="E101" i="5"/>
  <c r="J96" i="5"/>
  <c r="I96" i="5"/>
  <c r="H96" i="5"/>
  <c r="G96" i="5"/>
  <c r="F96" i="5"/>
  <c r="E96" i="5"/>
  <c r="J95" i="5"/>
  <c r="I95" i="5"/>
  <c r="H95" i="5"/>
  <c r="G95" i="5"/>
  <c r="F95" i="5"/>
  <c r="E95" i="5"/>
  <c r="J94" i="5"/>
  <c r="J91" i="5" s="1"/>
  <c r="I94" i="5"/>
  <c r="H94" i="5"/>
  <c r="G94" i="5"/>
  <c r="F94" i="5"/>
  <c r="F91" i="5" s="1"/>
  <c r="E94" i="5"/>
  <c r="J93" i="5"/>
  <c r="I93" i="5"/>
  <c r="H93" i="5"/>
  <c r="G93" i="5"/>
  <c r="F93" i="5"/>
  <c r="E93" i="5"/>
  <c r="J92" i="5"/>
  <c r="I92" i="5"/>
  <c r="I91" i="5" s="1"/>
  <c r="H92" i="5"/>
  <c r="H91" i="5" s="1"/>
  <c r="G92" i="5"/>
  <c r="F92" i="5"/>
  <c r="E92" i="5"/>
  <c r="G91" i="5"/>
  <c r="J86" i="5"/>
  <c r="I86" i="5"/>
  <c r="H86" i="5"/>
  <c r="G86" i="5"/>
  <c r="F86" i="5"/>
  <c r="E86" i="5"/>
  <c r="J81" i="5"/>
  <c r="I81" i="5"/>
  <c r="H81" i="5"/>
  <c r="G81" i="5"/>
  <c r="F81" i="5"/>
  <c r="E81" i="5"/>
  <c r="J76" i="5"/>
  <c r="I76" i="5"/>
  <c r="H76" i="5"/>
  <c r="G76" i="5"/>
  <c r="F76" i="5"/>
  <c r="E76" i="5"/>
  <c r="J71" i="5"/>
  <c r="I71" i="5"/>
  <c r="H71" i="5"/>
  <c r="G71" i="5"/>
  <c r="F71" i="5"/>
  <c r="E71" i="5"/>
  <c r="J70" i="5"/>
  <c r="I70" i="5"/>
  <c r="H70" i="5"/>
  <c r="G70" i="5"/>
  <c r="F70" i="5"/>
  <c r="E70" i="5"/>
  <c r="J68" i="5"/>
  <c r="I68" i="5"/>
  <c r="H68" i="5"/>
  <c r="G68" i="5"/>
  <c r="F68" i="5"/>
  <c r="E68" i="5"/>
  <c r="J67" i="5"/>
  <c r="J66" i="5" s="1"/>
  <c r="I67" i="5"/>
  <c r="H67" i="5"/>
  <c r="G67" i="5"/>
  <c r="G66" i="5" s="1"/>
  <c r="F67" i="5"/>
  <c r="F66" i="5" s="1"/>
  <c r="E67" i="5"/>
  <c r="I66" i="5"/>
  <c r="H66" i="5"/>
  <c r="E66" i="5"/>
  <c r="J61" i="5"/>
  <c r="I61" i="5"/>
  <c r="H61" i="5"/>
  <c r="G61" i="5"/>
  <c r="F61" i="5"/>
  <c r="E61" i="5"/>
  <c r="J56" i="5"/>
  <c r="I56" i="5"/>
  <c r="H56" i="5"/>
  <c r="G56" i="5"/>
  <c r="F56" i="5"/>
  <c r="E56" i="5"/>
  <c r="J50" i="5"/>
  <c r="I50" i="5"/>
  <c r="H50" i="5"/>
  <c r="G50" i="5"/>
  <c r="F50" i="5"/>
  <c r="E50" i="5"/>
  <c r="J29" i="5"/>
  <c r="I29" i="5"/>
  <c r="I13" i="5" s="1"/>
  <c r="H29" i="5"/>
  <c r="H13" i="5" s="1"/>
  <c r="G29" i="5"/>
  <c r="F29" i="5"/>
  <c r="E29" i="5"/>
  <c r="E13" i="5" s="1"/>
  <c r="J28" i="5"/>
  <c r="I28" i="5"/>
  <c r="H28" i="5"/>
  <c r="G28" i="5"/>
  <c r="G12" i="5" s="1"/>
  <c r="F28" i="5"/>
  <c r="E28" i="5"/>
  <c r="J26" i="5"/>
  <c r="I26" i="5"/>
  <c r="I11" i="5" s="1"/>
  <c r="H26" i="5"/>
  <c r="G26" i="5"/>
  <c r="F26" i="5"/>
  <c r="E26" i="5"/>
  <c r="E11" i="5" s="1"/>
  <c r="J25" i="5"/>
  <c r="J24" i="5" s="1"/>
  <c r="I25" i="5"/>
  <c r="H25" i="5"/>
  <c r="G25" i="5"/>
  <c r="G24" i="5" s="1"/>
  <c r="F25" i="5"/>
  <c r="F24" i="5" s="1"/>
  <c r="E25" i="5"/>
  <c r="I24" i="5"/>
  <c r="H24" i="5"/>
  <c r="E24" i="5"/>
  <c r="J19" i="5"/>
  <c r="I19" i="5"/>
  <c r="H19" i="5"/>
  <c r="G19" i="5"/>
  <c r="F19" i="5"/>
  <c r="E19" i="5"/>
  <c r="J14" i="5"/>
  <c r="I14" i="5"/>
  <c r="H14" i="5"/>
  <c r="G14" i="5"/>
  <c r="F14" i="5"/>
  <c r="E14" i="5"/>
  <c r="J13" i="5"/>
  <c r="G13" i="5"/>
  <c r="F13" i="5"/>
  <c r="J11" i="5"/>
  <c r="G11" i="5"/>
  <c r="I10" i="5"/>
  <c r="H10" i="5"/>
  <c r="E10" i="5"/>
  <c r="H111" i="5" l="1"/>
  <c r="J12" i="5"/>
  <c r="I12" i="5"/>
  <c r="I9" i="5" s="1"/>
  <c r="E12" i="5"/>
  <c r="E9" i="5" s="1"/>
  <c r="H11" i="5"/>
  <c r="F111" i="5"/>
  <c r="F12" i="5"/>
  <c r="E91" i="5"/>
  <c r="H9" i="5"/>
  <c r="F10" i="5"/>
  <c r="J10" i="5"/>
  <c r="G10" i="5"/>
  <c r="G9" i="5" s="1"/>
  <c r="J9" i="5" l="1"/>
  <c r="F9" i="5"/>
  <c r="K66" i="4"/>
  <c r="M66" i="4"/>
  <c r="L9" i="4"/>
  <c r="K96" i="4" l="1"/>
  <c r="P14" i="4" l="1"/>
  <c r="O14" i="4"/>
  <c r="N14" i="4"/>
  <c r="M14" i="4"/>
  <c r="L14" i="4"/>
  <c r="K9" i="4" l="1"/>
  <c r="M37" i="4"/>
  <c r="P251" i="4"/>
  <c r="O251" i="4"/>
  <c r="O249" i="4" s="1"/>
  <c r="N251" i="4"/>
  <c r="M251" i="4"/>
  <c r="M249" i="4" s="1"/>
  <c r="L251" i="4"/>
  <c r="P249" i="4"/>
  <c r="N249" i="4"/>
  <c r="L249" i="4"/>
  <c r="P246" i="4"/>
  <c r="O246" i="4"/>
  <c r="N246" i="4"/>
  <c r="N240" i="4" s="1"/>
  <c r="M246" i="4"/>
  <c r="M240" i="4" s="1"/>
  <c r="L246" i="4"/>
  <c r="P240" i="4"/>
  <c r="O240" i="4"/>
  <c r="L240" i="4"/>
  <c r="P236" i="4"/>
  <c r="O236" i="4"/>
  <c r="N236" i="4"/>
  <c r="M236" i="4"/>
  <c r="L236" i="4"/>
  <c r="P233" i="4"/>
  <c r="O233" i="4"/>
  <c r="N233" i="4"/>
  <c r="M233" i="4"/>
  <c r="L233" i="4"/>
  <c r="P230" i="4"/>
  <c r="P220" i="4" s="1"/>
  <c r="O230" i="4"/>
  <c r="N230" i="4"/>
  <c r="M230" i="4"/>
  <c r="L230" i="4"/>
  <c r="L220" i="4" s="1"/>
  <c r="P228" i="4"/>
  <c r="O228" i="4"/>
  <c r="N228" i="4"/>
  <c r="M228" i="4"/>
  <c r="L228" i="4"/>
  <c r="P222" i="4"/>
  <c r="O222" i="4"/>
  <c r="N222" i="4"/>
  <c r="M222" i="4"/>
  <c r="L222" i="4"/>
  <c r="P217" i="4"/>
  <c r="O217" i="4"/>
  <c r="N217" i="4"/>
  <c r="M217" i="4"/>
  <c r="L217" i="4"/>
  <c r="P213" i="4"/>
  <c r="O213" i="4"/>
  <c r="N213" i="4"/>
  <c r="M213" i="4"/>
  <c r="L213" i="4"/>
  <c r="P206" i="4"/>
  <c r="O206" i="4"/>
  <c r="N206" i="4"/>
  <c r="M206" i="4"/>
  <c r="L206" i="4"/>
  <c r="P200" i="4"/>
  <c r="O200" i="4"/>
  <c r="N200" i="4"/>
  <c r="M200" i="4"/>
  <c r="L200" i="4"/>
  <c r="P189" i="4"/>
  <c r="O189" i="4"/>
  <c r="N189" i="4"/>
  <c r="N187" i="4" s="1"/>
  <c r="M189" i="4"/>
  <c r="L189" i="4"/>
  <c r="P187" i="4"/>
  <c r="O187" i="4"/>
  <c r="M187" i="4"/>
  <c r="L187" i="4"/>
  <c r="P184" i="4"/>
  <c r="O184" i="4"/>
  <c r="N184" i="4"/>
  <c r="N182" i="4" s="1"/>
  <c r="N175" i="4" s="1"/>
  <c r="M184" i="4"/>
  <c r="M182" i="4" s="1"/>
  <c r="M175" i="4" s="1"/>
  <c r="L184" i="4"/>
  <c r="P182" i="4"/>
  <c r="P175" i="4" s="1"/>
  <c r="O182" i="4"/>
  <c r="O175" i="4" s="1"/>
  <c r="L182" i="4"/>
  <c r="L175" i="4" s="1"/>
  <c r="P179" i="4"/>
  <c r="O179" i="4"/>
  <c r="N179" i="4"/>
  <c r="N177" i="4" s="1"/>
  <c r="M179" i="4"/>
  <c r="M177" i="4" s="1"/>
  <c r="L179" i="4"/>
  <c r="P177" i="4"/>
  <c r="O177" i="4"/>
  <c r="L177" i="4"/>
  <c r="P165" i="4"/>
  <c r="O165" i="4"/>
  <c r="N165" i="4"/>
  <c r="M165" i="4"/>
  <c r="L165" i="4"/>
  <c r="P161" i="4"/>
  <c r="O161" i="4"/>
  <c r="N161" i="4"/>
  <c r="N159" i="4" s="1"/>
  <c r="M161" i="4"/>
  <c r="M159" i="4" s="1"/>
  <c r="L161" i="4"/>
  <c r="K161" i="4"/>
  <c r="O159" i="4"/>
  <c r="P155" i="4"/>
  <c r="P153" i="4" s="1"/>
  <c r="O155" i="4"/>
  <c r="O153" i="4" s="1"/>
  <c r="N155" i="4"/>
  <c r="N153" i="4" s="1"/>
  <c r="M155" i="4"/>
  <c r="L155" i="4"/>
  <c r="L153" i="4" s="1"/>
  <c r="M153" i="4"/>
  <c r="P147" i="4"/>
  <c r="O147" i="4"/>
  <c r="N147" i="4"/>
  <c r="N143" i="4" s="1"/>
  <c r="M147" i="4"/>
  <c r="L147" i="4"/>
  <c r="P145" i="4"/>
  <c r="O145" i="4"/>
  <c r="O143" i="4" s="1"/>
  <c r="N145" i="4"/>
  <c r="M145" i="4"/>
  <c r="L145" i="4"/>
  <c r="L143" i="4" s="1"/>
  <c r="P143" i="4"/>
  <c r="P137" i="4"/>
  <c r="O137" i="4"/>
  <c r="N137" i="4"/>
  <c r="N132" i="4" s="1"/>
  <c r="M137" i="4"/>
  <c r="M132" i="4" s="1"/>
  <c r="L137" i="4"/>
  <c r="P134" i="4"/>
  <c r="P132" i="4" s="1"/>
  <c r="O134" i="4"/>
  <c r="N134" i="4"/>
  <c r="M134" i="4"/>
  <c r="L134" i="4"/>
  <c r="O132" i="4"/>
  <c r="P125" i="4"/>
  <c r="P123" i="4" s="1"/>
  <c r="O125" i="4"/>
  <c r="N125" i="4"/>
  <c r="M125" i="4"/>
  <c r="L125" i="4"/>
  <c r="L123" i="4" s="1"/>
  <c r="O123" i="4"/>
  <c r="N123" i="4"/>
  <c r="M123" i="4"/>
  <c r="P120" i="4"/>
  <c r="P118" i="4" s="1"/>
  <c r="O120" i="4"/>
  <c r="N120" i="4"/>
  <c r="M120" i="4"/>
  <c r="L120" i="4"/>
  <c r="L118" i="4" s="1"/>
  <c r="O118" i="4"/>
  <c r="N118" i="4"/>
  <c r="M118" i="4"/>
  <c r="P114" i="4"/>
  <c r="P112" i="4" s="1"/>
  <c r="O114" i="4"/>
  <c r="N114" i="4"/>
  <c r="M114" i="4"/>
  <c r="L114" i="4"/>
  <c r="L112" i="4" s="1"/>
  <c r="O112" i="4"/>
  <c r="N112" i="4"/>
  <c r="M112" i="4"/>
  <c r="P109" i="4"/>
  <c r="O109" i="4"/>
  <c r="N109" i="4"/>
  <c r="N107" i="4" s="1"/>
  <c r="M109" i="4"/>
  <c r="L109" i="4"/>
  <c r="P107" i="4"/>
  <c r="O107" i="4"/>
  <c r="M107" i="4"/>
  <c r="L107" i="4"/>
  <c r="P101" i="4"/>
  <c r="O101" i="4"/>
  <c r="N101" i="4"/>
  <c r="M101" i="4"/>
  <c r="L101" i="4"/>
  <c r="P96" i="4"/>
  <c r="O96" i="4"/>
  <c r="N96" i="4"/>
  <c r="N81" i="4" s="1"/>
  <c r="M96" i="4"/>
  <c r="L96" i="4"/>
  <c r="P83" i="4"/>
  <c r="O83" i="4"/>
  <c r="N83" i="4"/>
  <c r="M83" i="4"/>
  <c r="M81" i="4" s="1"/>
  <c r="L83" i="4"/>
  <c r="L81" i="4" s="1"/>
  <c r="P81" i="4"/>
  <c r="P64" i="4"/>
  <c r="O64" i="4"/>
  <c r="N64" i="4"/>
  <c r="M64" i="4"/>
  <c r="L64" i="4"/>
  <c r="P50" i="4"/>
  <c r="O50" i="4"/>
  <c r="N50" i="4"/>
  <c r="M50" i="4"/>
  <c r="M35" i="4" s="1"/>
  <c r="L50" i="4"/>
  <c r="P37" i="4"/>
  <c r="O37" i="4"/>
  <c r="N37" i="4"/>
  <c r="L37" i="4"/>
  <c r="M143" i="4" l="1"/>
  <c r="O81" i="4"/>
  <c r="P159" i="4"/>
  <c r="L159" i="4"/>
  <c r="L132" i="4"/>
  <c r="O220" i="4"/>
  <c r="O35" i="4"/>
  <c r="L35" i="4"/>
  <c r="P35" i="4"/>
  <c r="N35" i="4"/>
  <c r="N220" i="4"/>
  <c r="M220" i="4"/>
  <c r="P192" i="4"/>
  <c r="O192" i="4"/>
  <c r="N192" i="4"/>
  <c r="M192" i="4"/>
  <c r="L192" i="4"/>
  <c r="P172" i="4"/>
  <c r="O172" i="4"/>
  <c r="N172" i="4"/>
  <c r="M172" i="4"/>
  <c r="L172" i="4"/>
  <c r="P127" i="4"/>
  <c r="O127" i="4"/>
  <c r="N127" i="4"/>
  <c r="M127" i="4"/>
  <c r="L127" i="4"/>
  <c r="P104" i="4"/>
  <c r="O104" i="4"/>
  <c r="N104" i="4"/>
  <c r="M104" i="4"/>
  <c r="L104" i="4"/>
  <c r="P66" i="4"/>
  <c r="P8" i="4" s="1"/>
  <c r="O66" i="4"/>
  <c r="N66" i="4"/>
  <c r="L66" i="4"/>
  <c r="P9" i="4"/>
  <c r="O9" i="4"/>
  <c r="N9" i="4"/>
  <c r="M9" i="4"/>
  <c r="K251" i="4"/>
  <c r="K249" i="4"/>
  <c r="K246" i="4"/>
  <c r="K242" i="4"/>
  <c r="K236" i="4"/>
  <c r="K233" i="4"/>
  <c r="K195" i="4" s="1"/>
  <c r="K230" i="4"/>
  <c r="K228" i="4"/>
  <c r="K222" i="4"/>
  <c r="K217" i="4"/>
  <c r="K213" i="4"/>
  <c r="K206" i="4"/>
  <c r="K200" i="4"/>
  <c r="K194" i="4"/>
  <c r="K193" i="4"/>
  <c r="K189" i="4"/>
  <c r="K187" i="4" s="1"/>
  <c r="K184" i="4"/>
  <c r="K182" i="4"/>
  <c r="K179" i="4"/>
  <c r="K177" i="4"/>
  <c r="K172" i="4" s="1"/>
  <c r="K175" i="4"/>
  <c r="K165" i="4"/>
  <c r="K159" i="4"/>
  <c r="K155" i="4"/>
  <c r="K153" i="4" s="1"/>
  <c r="K147" i="4"/>
  <c r="K145" i="4"/>
  <c r="K130" i="4" s="1"/>
  <c r="K143" i="4"/>
  <c r="K137" i="4"/>
  <c r="K132" i="4" s="1"/>
  <c r="K134" i="4"/>
  <c r="K131" i="4"/>
  <c r="K129" i="4"/>
  <c r="K125" i="4"/>
  <c r="K123" i="4"/>
  <c r="K120" i="4"/>
  <c r="K118" i="4"/>
  <c r="K114" i="4"/>
  <c r="K112" i="4"/>
  <c r="K109" i="4"/>
  <c r="K107" i="4"/>
  <c r="K106" i="4" s="1"/>
  <c r="K104" i="4" s="1"/>
  <c r="K101" i="4"/>
  <c r="K83" i="4"/>
  <c r="K64" i="4"/>
  <c r="K50" i="4"/>
  <c r="K35" i="4" s="1"/>
  <c r="K37" i="4"/>
  <c r="K29" i="4"/>
  <c r="K14" i="4"/>
  <c r="K240" i="4" l="1"/>
  <c r="M8" i="4"/>
  <c r="N8" i="4"/>
  <c r="O8" i="4"/>
  <c r="L8" i="4"/>
  <c r="K220" i="4"/>
  <c r="K81" i="4"/>
  <c r="K192" i="4"/>
  <c r="K128" i="4"/>
  <c r="K127" i="4" s="1"/>
  <c r="K8" i="4" l="1"/>
</calcChain>
</file>

<file path=xl/sharedStrings.xml><?xml version="1.0" encoding="utf-8"?>
<sst xmlns="http://schemas.openxmlformats.org/spreadsheetml/2006/main" count="1888" uniqueCount="696">
  <si>
    <t>Приложение 1</t>
  </si>
  <si>
    <t>к муниципальной программе</t>
  </si>
  <si>
    <t>Сведения о составе и значениях целевых показателей муниципальной программы поселения</t>
  </si>
  <si>
    <t>№ п/п</t>
  </si>
  <si>
    <t>Наименование целевого показателя</t>
  </si>
  <si>
    <t>Единица измерения</t>
  </si>
  <si>
    <t>Значения целевых показателей</t>
  </si>
  <si>
    <t>2022 год</t>
  </si>
  <si>
    <t>2024год</t>
  </si>
  <si>
    <t>2025год</t>
  </si>
  <si>
    <t>отчет</t>
  </si>
  <si>
    <t>оценка</t>
  </si>
  <si>
    <t>прогноз</t>
  </si>
  <si>
    <r>
      <t xml:space="preserve">Муниципальная программа поселения </t>
    </r>
    <r>
      <rPr>
        <b/>
        <sz val="12"/>
        <color rgb="FF000000"/>
        <rFont val="Times New Roman"/>
        <family val="1"/>
        <charset val="204"/>
      </rPr>
      <t>Комплексное</t>
    </r>
    <r>
      <rPr>
        <sz val="12"/>
        <color rgb="FF00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развитие территории сельского поселения</t>
    </r>
  </si>
  <si>
    <t>Темп роста налоговых поступлений в бюджет поселения</t>
  </si>
  <si>
    <t>%</t>
  </si>
  <si>
    <t>Охват территории поселения мероприятиями по благоустройству</t>
  </si>
  <si>
    <t>Охват населения услугами культуры</t>
  </si>
  <si>
    <t>Удельный вес населения, систематически занимающиеся физической культурой и спортом</t>
  </si>
  <si>
    <t>Количество мероприятий, проведенных поселением по безопасности населения</t>
  </si>
  <si>
    <t>Ед.</t>
  </si>
  <si>
    <r>
      <t xml:space="preserve">Подпрограмма </t>
    </r>
    <r>
      <rPr>
        <b/>
        <sz val="12"/>
        <color rgb="FF000000"/>
        <rFont val="Times New Roman"/>
        <family val="1"/>
        <charset val="204"/>
      </rPr>
      <t>1  Развитие экономического и налогового потенциала.</t>
    </r>
  </si>
  <si>
    <t>Доля налоговых и неналоговых поступлений в общем объеме доходов бюджета</t>
  </si>
  <si>
    <t>Прирост поголовья скота, в т.ч. крупного рогатого скота, овец и коз</t>
  </si>
  <si>
    <t>Темп роста поступлений от арендных платежей</t>
  </si>
  <si>
    <r>
      <t xml:space="preserve">Подпрограмма 2 </t>
    </r>
    <r>
      <rPr>
        <b/>
        <sz val="12"/>
        <color rgb="FF000000"/>
        <rFont val="Times New Roman"/>
        <family val="1"/>
        <charset val="204"/>
      </rPr>
      <t>Устойчивое</t>
    </r>
    <r>
      <rPr>
        <sz val="12"/>
        <color rgb="FF00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развитие систем жизнеобеспечения.</t>
    </r>
  </si>
  <si>
    <t>Доля объектов которым присвоены адреса в общей численности объектов подвергшихся адресации</t>
  </si>
  <si>
    <t>Наличие утвержденных правил благоустройства территории</t>
  </si>
  <si>
    <t>имеются</t>
  </si>
  <si>
    <t>Уменьшение количества пожаров на  территории поселения</t>
  </si>
  <si>
    <t>% к предыдущему году</t>
  </si>
  <si>
    <r>
      <t xml:space="preserve">Подпрограмма 3  </t>
    </r>
    <r>
      <rPr>
        <b/>
        <sz val="12"/>
        <color rgb="FF000000"/>
        <rFont val="Times New Roman"/>
        <family val="1"/>
        <charset val="204"/>
      </rPr>
      <t>Развитие социально-культурной сферы.</t>
    </r>
  </si>
  <si>
    <t>Количество проведенных  культурно-массовых мероприятий</t>
  </si>
  <si>
    <t>ед.</t>
  </si>
  <si>
    <t>Количество человек, систематически занимающиеся физической культурой и спортом</t>
  </si>
  <si>
    <t>чел</t>
  </si>
  <si>
    <t>Доля молодых людей, участвующие в мероприятиях поселения</t>
  </si>
  <si>
    <t>Увековечение памяти погибших при защите Отечества на 2019—2024гг 2ед.</t>
  </si>
  <si>
    <t xml:space="preserve"> МО «Чепошское сельское поселение"</t>
  </si>
  <si>
    <t xml:space="preserve">«Развитие территории сельского поселения» </t>
  </si>
  <si>
    <t>2026год</t>
  </si>
  <si>
    <t>2023 год</t>
  </si>
  <si>
    <t>2021год</t>
  </si>
  <si>
    <t>отчетный (2020) год</t>
  </si>
  <si>
    <t>Срок выполнения</t>
  </si>
  <si>
    <t>3.1.</t>
  </si>
  <si>
    <t>Показатель применения меры</t>
  </si>
  <si>
    <t>Муниципальная программа "Комплексное развитие территории МО "Чепошское сельское поселение"</t>
  </si>
  <si>
    <t>00</t>
  </si>
  <si>
    <t>0100000000</t>
  </si>
  <si>
    <t>000</t>
  </si>
  <si>
    <t>1.</t>
  </si>
  <si>
    <t>Обеспечивающая подпрограмма "Обеспечение эффективности работы органов местного самоуправления"</t>
  </si>
  <si>
    <t>801</t>
  </si>
  <si>
    <t>01 1 00 00000</t>
  </si>
  <si>
    <t>01</t>
  </si>
  <si>
    <t>02</t>
  </si>
  <si>
    <t>011 00 00110</t>
  </si>
  <si>
    <t>01 1 00 00120</t>
  </si>
  <si>
    <t>04</t>
  </si>
  <si>
    <t>011 У0 00110</t>
  </si>
  <si>
    <t>01 1 У0 00120</t>
  </si>
  <si>
    <t>01 1 У0 S8500</t>
  </si>
  <si>
    <t>01 1 У0 0019Н</t>
  </si>
  <si>
    <t>011 У0 0019Г</t>
  </si>
  <si>
    <t>01 1 У0 0019М</t>
  </si>
  <si>
    <t>01 1 У0 0019В</t>
  </si>
  <si>
    <t>01 1 У0 0019С</t>
  </si>
  <si>
    <t>01 1 У0 0019П</t>
  </si>
  <si>
    <t>01 1 У0 00291</t>
  </si>
  <si>
    <t>01 1 У0 0019О</t>
  </si>
  <si>
    <t>01 1 У0 00292</t>
  </si>
  <si>
    <t>01 1 У0 0029В</t>
  </si>
  <si>
    <t>01 1 У0 0029С</t>
  </si>
  <si>
    <t>01 1 У0 0029М</t>
  </si>
  <si>
    <t>01 1 У0 0029П</t>
  </si>
  <si>
    <t>13</t>
  </si>
  <si>
    <t>01 1 У0 00110</t>
  </si>
  <si>
    <t>01 1 У0 0019Т</t>
  </si>
  <si>
    <t>01 1 У0 0019Г</t>
  </si>
  <si>
    <t>1.1.</t>
  </si>
  <si>
    <t>Основное мероприятие                                                       Обеспечение функционирования органов местного самоуправления</t>
  </si>
  <si>
    <t>01 1 01 00000</t>
  </si>
  <si>
    <t>1.1.1.</t>
  </si>
  <si>
    <t>Направление                                                                                 Обеспечение функционирования администрации муниципального образования "Чепошское сельское поселение "</t>
  </si>
  <si>
    <t>1.1.1.1.</t>
  </si>
  <si>
    <t>Мероприятие                                                                                             Оплата труда работников администрации муниципального образования "Чепошского сельского поселения"</t>
  </si>
  <si>
    <t>01 1 01 01000</t>
  </si>
  <si>
    <t>1.1.1.1.1.</t>
  </si>
  <si>
    <t>Контрольное событие                                                 Своевременная выплата заработной платы главе администрации в полном</t>
  </si>
  <si>
    <t>01 1 01 01110</t>
  </si>
  <si>
    <t>121</t>
  </si>
  <si>
    <t>01 1 01 01120</t>
  </si>
  <si>
    <t>122</t>
  </si>
  <si>
    <t>129</t>
  </si>
  <si>
    <t>1.1.1.1.2.</t>
  </si>
  <si>
    <t>Контрольное событие                                                 Своевременная выплата заработной платы муниципальных служащих администрации муниципального образования  в полном</t>
  </si>
  <si>
    <t>01 1 У1 01110</t>
  </si>
  <si>
    <t>01 1 У1 01120</t>
  </si>
  <si>
    <t>01 1 У1 S8500</t>
  </si>
  <si>
    <t>1.1.1.1.3.</t>
  </si>
  <si>
    <t>Контрольное событие                                                 Своевременная выплата заработной платы работникам администрации муниципального образования  в полном</t>
  </si>
  <si>
    <t>1.1.1.2.</t>
  </si>
  <si>
    <t>Меропритие                                                                                   Создание условий для полноценного функционирования   работников администрации</t>
  </si>
  <si>
    <t>01 1 01 02000</t>
  </si>
  <si>
    <t>1.1.1.2.1.</t>
  </si>
  <si>
    <t>Контрольное событие                                                     Своевременная уплата налогов, сборов и иных платежей</t>
  </si>
  <si>
    <t>01 1 У1 0219Н</t>
  </si>
  <si>
    <t>850</t>
  </si>
  <si>
    <t>1.1.1.2.2.</t>
  </si>
  <si>
    <t>Контрольное событие                                                                         Оплата коммунальных услуг</t>
  </si>
  <si>
    <t>01 1 У1 0219К</t>
  </si>
  <si>
    <t>244</t>
  </si>
  <si>
    <t>1.1.1.2.3.</t>
  </si>
  <si>
    <t xml:space="preserve">Контрольное событие                                                         материально-техническое обеспечение </t>
  </si>
  <si>
    <t>01 1 У1 0219М</t>
  </si>
  <si>
    <t>242</t>
  </si>
  <si>
    <t>01 1 У1 0229С</t>
  </si>
  <si>
    <t>01 1 У1 0229Г</t>
  </si>
  <si>
    <t>01 1 У1 0219Т</t>
  </si>
  <si>
    <t>01 1 У1 0219С</t>
  </si>
  <si>
    <t>1.1.1.3.</t>
  </si>
  <si>
    <t>Мероприятие                                                                                           Информирование населения о деятельности органов местного самоуправления, опубликование нормативно-правовых актов в средствах массовой информации</t>
  </si>
  <si>
    <t>01 1 01 03000</t>
  </si>
  <si>
    <t>1.1.1.3.1.</t>
  </si>
  <si>
    <t>Контрольное событие                                                                   Оплата за опубликование информации о деятельности органов местного самоуправления и нормативно-правовых актов в средствах массовых информации</t>
  </si>
  <si>
    <t>2.</t>
  </si>
  <si>
    <t>Обеспечивающая подпрограмма "Обеспечение эффективности работы объектов  культуры и спорта"</t>
  </si>
  <si>
    <t>01 2 00 00000</t>
  </si>
  <si>
    <t>08</t>
  </si>
  <si>
    <t>01 2 00 0019Н</t>
  </si>
  <si>
    <t>01 2 00 0019К</t>
  </si>
  <si>
    <t>01 2 00 0019М</t>
  </si>
  <si>
    <t>01 2 00 0019Г</t>
  </si>
  <si>
    <t>01 2 00 0019С</t>
  </si>
  <si>
    <t>01 2 00 0019Т</t>
  </si>
  <si>
    <t>01 2 00 0019П</t>
  </si>
  <si>
    <t>01 2 00 0029В</t>
  </si>
  <si>
    <t>01 2 00 0029С</t>
  </si>
  <si>
    <t>01 2 00 0029М</t>
  </si>
  <si>
    <t>01 2 00 00292</t>
  </si>
  <si>
    <t>11</t>
  </si>
  <si>
    <t>05</t>
  </si>
  <si>
    <t>01 2 00 00110</t>
  </si>
  <si>
    <t>0120000119П</t>
  </si>
  <si>
    <t>01 2 00 S8500</t>
  </si>
  <si>
    <t>2.1.</t>
  </si>
  <si>
    <t>Основное мероприятие                                                                             Создание условий функционирования объектов  культуры и спорта</t>
  </si>
  <si>
    <t>01 2 01 00000</t>
  </si>
  <si>
    <t>2.1.1.</t>
  </si>
  <si>
    <t>Направление                                                                                                     Обеспечение функционирования  объектов культуры   и работников данной сферы</t>
  </si>
  <si>
    <t>2.1.1.1.</t>
  </si>
  <si>
    <t>Меропритие                                                                                            Создание условий для полноценного функционирования   объектов культуры</t>
  </si>
  <si>
    <t>01 2 01 01000</t>
  </si>
  <si>
    <t>2.1.1.1.1.</t>
  </si>
  <si>
    <t>Контрольное событие                                                                           Своевременная уплата налогов, сборов и иных платежей</t>
  </si>
  <si>
    <t>2.1.1.1.2.</t>
  </si>
  <si>
    <t>Контрольное событие                                                                          Оплата коммунальных услуг</t>
  </si>
  <si>
    <t>2.1.1.1.3.</t>
  </si>
  <si>
    <t xml:space="preserve">Контрольное событие                                                                          материально-техническое обеспечение </t>
  </si>
  <si>
    <t>01 2 01 0119М</t>
  </si>
  <si>
    <t>01 2 01 0119Г</t>
  </si>
  <si>
    <t>01 2 01 0119С</t>
  </si>
  <si>
    <t>01 2 01 0119Т</t>
  </si>
  <si>
    <t>01 2 01 0119П</t>
  </si>
  <si>
    <t>01 2 01 0129В</t>
  </si>
  <si>
    <t>01 2 01 0129С</t>
  </si>
  <si>
    <t>01 2 01 01292</t>
  </si>
  <si>
    <t>2.1.2.</t>
  </si>
  <si>
    <t>Направление                                                                                                     Обеспечение функционирования  объектов физической культуры и спорта   и работников данной сферы</t>
  </si>
  <si>
    <t>2.1.2.1.</t>
  </si>
  <si>
    <t>Мероприятие                                                                                             Оплата труда работников физической культуры и спорта муниципального образования "Чепошского сельского поселения"</t>
  </si>
  <si>
    <t>01 2 01 02000</t>
  </si>
  <si>
    <t>2.1.2.1.1.</t>
  </si>
  <si>
    <t>Контрольное событие                                                                              Своевременная выплата заработной платы работникам физической  культуры и спорта</t>
  </si>
  <si>
    <t>01 2 01 02110</t>
  </si>
  <si>
    <t>111</t>
  </si>
  <si>
    <t>119</t>
  </si>
  <si>
    <t>01 2 01 S8500</t>
  </si>
  <si>
    <t>2.1.2.2.</t>
  </si>
  <si>
    <t>Меропритие                                                                                            Создание условий для полноценного функционирования   объектов физической культуры и спорта</t>
  </si>
  <si>
    <t>01 2 01 03000</t>
  </si>
  <si>
    <t>2.1.2.2.1.</t>
  </si>
  <si>
    <t>Контрольное событие                                                                          материально-техническое обеспечение</t>
  </si>
  <si>
    <t>3</t>
  </si>
  <si>
    <t>Подпрограмма                                                                                      Развитие экономики и налогового потенциала</t>
  </si>
  <si>
    <t>01 3 00 00000</t>
  </si>
  <si>
    <t>06</t>
  </si>
  <si>
    <t>х</t>
  </si>
  <si>
    <t>12</t>
  </si>
  <si>
    <t>Основное мероприятие                                                                      Поддержка малого и среднего предпринимательства</t>
  </si>
  <si>
    <t>01 3 01 00000</t>
  </si>
  <si>
    <t>3.1.1.</t>
  </si>
  <si>
    <t>Направление                                                                                      Создание условий для экономического роста и увеличения занятости населения в реальном секторе экономики</t>
  </si>
  <si>
    <t>3.1.1.1.</t>
  </si>
  <si>
    <t>Мероприятие                                                                                      Создание  благоприятных условий развития малого и среднего предпринимательства</t>
  </si>
  <si>
    <t>01 3 01 01000</t>
  </si>
  <si>
    <t>3.1.1.1.1.</t>
  </si>
  <si>
    <t xml:space="preserve">Контрольное событие                                                                      Оказание помощи  в получение  СМСП государственной и муниципальной поддержки </t>
  </si>
  <si>
    <t>3.1.1.1.2.</t>
  </si>
  <si>
    <t>Контрольное событие                                                                                Формирование реестра муниципального имущества</t>
  </si>
  <si>
    <t>3.2</t>
  </si>
  <si>
    <t>Основное мероприятие                                                                   Эффективное управление муниципальным имуществом</t>
  </si>
  <si>
    <t>01 3 02 00000</t>
  </si>
  <si>
    <t>3.2.1.</t>
  </si>
  <si>
    <t>Направление                                                                             Создание условий для повышения эффективности управления и распоряжения муниципальным имуществом</t>
  </si>
  <si>
    <t>3.2.1.1.</t>
  </si>
  <si>
    <t>Мероприятие                                                                                              Регистрация и постановка на учет муниципального имущества</t>
  </si>
  <si>
    <t>01 3 02 01000</t>
  </si>
  <si>
    <t>3.2.1.1.1.</t>
  </si>
  <si>
    <t>Контрольное событие                                                                          Межевание земельных участков</t>
  </si>
  <si>
    <t>3.2.1.1.2.</t>
  </si>
  <si>
    <t xml:space="preserve">Контрольное событие                                                                    Изготовление техпланов                                                    </t>
  </si>
  <si>
    <t>3.2.1.1.3.</t>
  </si>
  <si>
    <t>Контрольное событие                                                                            Проведение сверки с Росреестром</t>
  </si>
  <si>
    <t>3.3</t>
  </si>
  <si>
    <t>Основное мероприятие                                                              Формирование и регулирование налогового  потенциала</t>
  </si>
  <si>
    <t>01 3 03 00000</t>
  </si>
  <si>
    <t>3.3.1.</t>
  </si>
  <si>
    <t xml:space="preserve">Направление                                                                                      Создание условий для   ввода в эксплуатацию недвижимого имущества и постановка на учет границ земельных участков  </t>
  </si>
  <si>
    <t>3.3.1.1.</t>
  </si>
  <si>
    <t xml:space="preserve">Мероприятие                                                                                      Стимулирование юридических и физических лиц по  вводу в эксплуатацию недвижимого имущества и постановка на учет земельных участков  </t>
  </si>
  <si>
    <t>01 3 03 01000</t>
  </si>
  <si>
    <t>3.3.1.1.1.</t>
  </si>
  <si>
    <t>Контрольное событие                                                                  Выявление неучтенного имущества и земли физических лиц</t>
  </si>
  <si>
    <t>3.3.1.1.2.</t>
  </si>
  <si>
    <t>Контрольное событие                                                                  Выявление неучтенного имущества и земли юридических лиц</t>
  </si>
  <si>
    <t>3.4</t>
  </si>
  <si>
    <t>Основное мероприятие                                                          Управление муниципальными финансами</t>
  </si>
  <si>
    <t>01 3 04 00000</t>
  </si>
  <si>
    <t>3.4.1.</t>
  </si>
  <si>
    <t>Направление                                                                                         Осуществление учета и контроля за муниципальными финансами</t>
  </si>
  <si>
    <t>3.4.1.1.</t>
  </si>
  <si>
    <t xml:space="preserve">Мероприятие                                                                                          Осуществлениевнутреннего муниципального контроля </t>
  </si>
  <si>
    <t>01 3 04 01000</t>
  </si>
  <si>
    <t>3.4.1.1.1.</t>
  </si>
  <si>
    <t>Контрольное событие                                                          Предоставление иных межбюджетных трансфертов на осуществление полномочий по внутреннему аудиту</t>
  </si>
  <si>
    <t>540</t>
  </si>
  <si>
    <t>4</t>
  </si>
  <si>
    <t>Подпрограмма                                                                                    Устойчивое развитие систем жизнеобеспечения</t>
  </si>
  <si>
    <t>01 4 00 00000</t>
  </si>
  <si>
    <t>09</t>
  </si>
  <si>
    <t>03</t>
  </si>
  <si>
    <t>4.1.</t>
  </si>
  <si>
    <t>Основное мероприятие                                                                              Развитие жилищного строительства</t>
  </si>
  <si>
    <t>01 4 01 00000</t>
  </si>
  <si>
    <t>4.1.1.</t>
  </si>
  <si>
    <t>Направление                                                                            Создание условий для увеличения объема ввода в эксплуатацию жилья</t>
  </si>
  <si>
    <t>4.1.1.1.</t>
  </si>
  <si>
    <t>Мероприятие                                                                                  Внесение сведений в ЕГР о границах населенных пунктов и территориальных зон</t>
  </si>
  <si>
    <t>01 4 01 01000</t>
  </si>
  <si>
    <t>4.1.1.1.1.</t>
  </si>
  <si>
    <t xml:space="preserve">Контрольное событие                                                                            Постановка на учет границ населенных пунктов             </t>
  </si>
  <si>
    <t>4.1.1.1.2.</t>
  </si>
  <si>
    <t xml:space="preserve">Контрольное событие                                                                            Постановка на учет границ территориальных зон           </t>
  </si>
  <si>
    <t>4.1.1.2.</t>
  </si>
  <si>
    <t>Мероприятие                                                                                      Осуществление полномочий в сфере градостроительства</t>
  </si>
  <si>
    <t>01 4 01 02000</t>
  </si>
  <si>
    <t>4.1.1.2.1.</t>
  </si>
  <si>
    <t>Контрольное событие                                                                    Оплата услуг архитектора</t>
  </si>
  <si>
    <t>4.1.1.2.2.</t>
  </si>
  <si>
    <t>Контрольное событие                                                                         Изготовление проекта планировки территории</t>
  </si>
  <si>
    <t>4.1.1.2.3.</t>
  </si>
  <si>
    <t>Контрольное событие                                                                         Изготовление проекта межевания территории</t>
  </si>
  <si>
    <t>4.1.1.2.4.</t>
  </si>
  <si>
    <t>Контрольное событие                                                                         Внесение изменений (корректировка) в генеральный План</t>
  </si>
  <si>
    <t>4.1.1.2.5.</t>
  </si>
  <si>
    <t>Контрольное событие                                                                   Предоставление иных межбюджетных трансфертов на осуществление полномочий по  услугам архитектора</t>
  </si>
  <si>
    <t>4.2.</t>
  </si>
  <si>
    <t>Основное мероприятие                                                                                  Развитие жилищно-коммунального комплекса</t>
  </si>
  <si>
    <t>01 4 02 00000</t>
  </si>
  <si>
    <t>4.2.1.</t>
  </si>
  <si>
    <t>Направление                                                                                Создание условий для функционирования систем тепло и водо снабжения</t>
  </si>
  <si>
    <t>4.2.1.1.</t>
  </si>
  <si>
    <t xml:space="preserve">Мероприятие                                                                                  Разработка схем тепло и водо снабжение                           </t>
  </si>
  <si>
    <t>01 4 02 01000</t>
  </si>
  <si>
    <t>4.2.1.1.1.</t>
  </si>
  <si>
    <t>Контрольное событие                                                                 Формирование схем тепло и водо снабжение</t>
  </si>
  <si>
    <t>01 4 02 01П00</t>
  </si>
  <si>
    <t>4.2.1.2.</t>
  </si>
  <si>
    <t xml:space="preserve">Мероприятие                                                                                 Исполнение переданных полночий в сфере водоснабжения населения                      </t>
  </si>
  <si>
    <t>01 4 02 02000</t>
  </si>
  <si>
    <t>4.2.1.2.1.</t>
  </si>
  <si>
    <t>Контрольное событие                                                                 Оплата электроэнергии</t>
  </si>
  <si>
    <t>01 4 Р2 02П00</t>
  </si>
  <si>
    <t>4.2.1.2.2.</t>
  </si>
  <si>
    <t>Контрольное событие                                                                 Оплата труда работнику</t>
  </si>
  <si>
    <t>4.2.1.2.3.</t>
  </si>
  <si>
    <t>Контрольное событие                                                                 Оплата за диспансерный осмотр работника</t>
  </si>
  <si>
    <t>4.2.1.2.4.</t>
  </si>
  <si>
    <t>Контрольное событие                                                                 Оплата за проведение лабораторных исследований</t>
  </si>
  <si>
    <t>4.2.1.2.5.</t>
  </si>
  <si>
    <t>Контрольное событие                                                                 Проведение ремонта</t>
  </si>
  <si>
    <t>4.3.</t>
  </si>
  <si>
    <t>Основное мероприятие                                                             Развитие транспортной инфраструктуры и повышение безопасности дорожного движения</t>
  </si>
  <si>
    <t>01 4 03 00000</t>
  </si>
  <si>
    <t>4.3.1.</t>
  </si>
  <si>
    <t xml:space="preserve">Направление                                                                             Организация и проведение мероприятий, направленных на обеспечение безопасности дорожного движения </t>
  </si>
  <si>
    <t>4.3.1.1.</t>
  </si>
  <si>
    <t>Мероприятие                                                                                        Обслуживание дорог местного значения в рамках переданных полномочий</t>
  </si>
  <si>
    <t>01 4 03 01000</t>
  </si>
  <si>
    <t>4.3.1.1.1.</t>
  </si>
  <si>
    <t>Контрольное событие                                                             Обслуживание дорог в зимнее и летнее время</t>
  </si>
  <si>
    <t>01 4 03 01Д00</t>
  </si>
  <si>
    <t>4.3.1.1.2.</t>
  </si>
  <si>
    <t>Контрольное событие                                                             Гредирование дорог</t>
  </si>
  <si>
    <t>4.3.1.1.3.</t>
  </si>
  <si>
    <t>Контрольное событие                                                             Текущий ремонт  дорог</t>
  </si>
  <si>
    <t>4.4.</t>
  </si>
  <si>
    <t>Основное мероприятие                                                          Благоустройство</t>
  </si>
  <si>
    <t>01 4 04 00000</t>
  </si>
  <si>
    <t>4.4.1.</t>
  </si>
  <si>
    <t>Направление                                                                                     Организация мероприятий в сфере  благоустройства территории поселения</t>
  </si>
  <si>
    <t>4.4.1.1.</t>
  </si>
  <si>
    <t>Мероприятие                                                                                            Организация мероприятий в сфера благоустройства общественных территорий поселения</t>
  </si>
  <si>
    <t>01 4 04 01000</t>
  </si>
  <si>
    <t>4.4.1.1.1.</t>
  </si>
  <si>
    <t>Контрольное событие                                                                                 Содержание мест захоронения</t>
  </si>
  <si>
    <t>4.4.1.1.2.</t>
  </si>
  <si>
    <t>Контрольное событие                                                                               Скашивание травы на территории поселения в  общественных местах</t>
  </si>
  <si>
    <t>4.4.1.1.3.</t>
  </si>
  <si>
    <t>Контрольное событие                                                                               Сбор и вывоз мусора  на территории поселения в  общественных местах</t>
  </si>
  <si>
    <t>4.4.1.2.</t>
  </si>
  <si>
    <t>Мероприятие                                                                                            Обустройство общественных территорий поселения, в том числе спортивными и игровыми площадками</t>
  </si>
  <si>
    <t>01 4 04 02000</t>
  </si>
  <si>
    <t>4.4.1.2.1.</t>
  </si>
  <si>
    <t>Контрольное событие                                                                                            Проектирование и строительство  спортивных и игровых детских площадок</t>
  </si>
  <si>
    <t>01 4 04 L5761</t>
  </si>
  <si>
    <t>4.4.1.2.2.</t>
  </si>
  <si>
    <t>Контрольное событие                                                                                            Проектирование и строительство (ремонт) памятника ВОВ</t>
  </si>
  <si>
    <t>4.4.1.2.3.</t>
  </si>
  <si>
    <t>Контрольное событие                                                                                            Приобретение банеров для общественных мест</t>
  </si>
  <si>
    <t>4.4.1.3.</t>
  </si>
  <si>
    <t>Мероприятие                                                                                            Освещение улиц</t>
  </si>
  <si>
    <t>01 4 04 03000</t>
  </si>
  <si>
    <t>4.4.1.3.1.</t>
  </si>
  <si>
    <t>Контрольное событие                                                                                            Проектирование и строительство  уличного освещения</t>
  </si>
  <si>
    <t>4.4.1.3.2.</t>
  </si>
  <si>
    <t>Контрольное событие                                                                                            Оплата электроэнергии</t>
  </si>
  <si>
    <t>5.</t>
  </si>
  <si>
    <t>Подпрограмма                                                                                       Развитие социальной сферы</t>
  </si>
  <si>
    <t>01 5 00 00000</t>
  </si>
  <si>
    <t>07</t>
  </si>
  <si>
    <t>5.1.</t>
  </si>
  <si>
    <t>Основное мероприятие                                                                          Развитие физической культуры и спорта</t>
  </si>
  <si>
    <t>01 5 01 00000</t>
  </si>
  <si>
    <t>5.1.1.</t>
  </si>
  <si>
    <t>Направление                                                                                            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</si>
  <si>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5.1.1.1.</t>
  </si>
  <si>
    <t>Мероприятие                                                                                                 Создание  условий для   занятия физической культурой и спортом</t>
  </si>
  <si>
    <t>01 5 01 01000</t>
  </si>
  <si>
    <t>5.1.1.1.1.</t>
  </si>
  <si>
    <t>Контрольное событие                                                                             Содействие в организации и проведения  спортивных мероприятий всех уровней</t>
  </si>
  <si>
    <t>5.1.1.1.2.</t>
  </si>
  <si>
    <t>Контрольное событие                                                                            Приобретение спортинвенторя</t>
  </si>
  <si>
    <t>5.2.</t>
  </si>
  <si>
    <t>Основное мероприятие                                                              Сохранение и развитие народного творчества и культурно-досуговой деятельности</t>
  </si>
  <si>
    <t>01 5 02 00000</t>
  </si>
  <si>
    <t>5.2.1.</t>
  </si>
  <si>
    <t>Направление                                                                               создание условий для организации досуга и обеспечения жителей поселения услугами организаций культуры</t>
  </si>
  <si>
    <t>5.2.1.1.</t>
  </si>
  <si>
    <t>Мероприятие                                                                           Обеспечение функционирования  культурно-досуговой деятельности</t>
  </si>
  <si>
    <t>01 5 02 01000</t>
  </si>
  <si>
    <t>5.2.1.1.1.</t>
  </si>
  <si>
    <t>Контрольное событие                                                                            Предоставление межбюджетных трансфертов для организации культурно-досуговой деятельности</t>
  </si>
  <si>
    <t>5.2.1.1.2.</t>
  </si>
  <si>
    <t>Контрольное событие                                                                         Приобретение призов и подарков для мероприятий</t>
  </si>
  <si>
    <t>5.3.</t>
  </si>
  <si>
    <t>Основное мероприятие                                                                      Развитие молодежной политики</t>
  </si>
  <si>
    <t>01 5 03 00000</t>
  </si>
  <si>
    <t>5.3.1.</t>
  </si>
  <si>
    <t>Направление                                                                                             Создание  условий для   развитие молодежной политики</t>
  </si>
  <si>
    <t>5.3.1.1.</t>
  </si>
  <si>
    <t xml:space="preserve">Мероприятие                                                                            организация и осуществление мероприятий по работе с детьми и молодежью в поселении
</t>
  </si>
  <si>
    <t>01 5 03 01000</t>
  </si>
  <si>
    <t>Контрольное событие                                                                                       Проведение мероприятий</t>
  </si>
  <si>
    <t>Контрольное событие                                                                                       Поощрение талантливой молодежи (гранты)</t>
  </si>
  <si>
    <t>6.</t>
  </si>
  <si>
    <t>Подпрограмма                                                                                 Обеспечение безопасности населения</t>
  </si>
  <si>
    <t>01 6 00 00000</t>
  </si>
  <si>
    <t>10</t>
  </si>
  <si>
    <t>14</t>
  </si>
  <si>
    <t>6.1.</t>
  </si>
  <si>
    <t xml:space="preserve">Основное мероприятие                                                                     Профилактика терроризма, экстремизма, обеспечение межнационального и межконфессионального согласия, другие вопросы в области национальной безопасности </t>
  </si>
  <si>
    <t>01 6 01 00000</t>
  </si>
  <si>
    <t>6.1.1.</t>
  </si>
  <si>
    <t xml:space="preserve">Направление                                                                                   Создание  условий для  принятия мер по профилактике терроризма и экстремизма, а также в минимизации и (или) ликвидации последствий проявлений терроризма и экстремизма </t>
  </si>
  <si>
    <t>6.1.1.1.</t>
  </si>
  <si>
    <t xml:space="preserve">Мероприятие                                                                                                Организация и проведение мероприятий по профилактике терроризма и экстремизма, а также в минимизации и (или) ликвидации последствий проявлений терроризма и экстремизма </t>
  </si>
  <si>
    <t>01 6 01 01000</t>
  </si>
  <si>
    <t>6.1.1.1.1.</t>
  </si>
  <si>
    <t>Контрольное событие                                                                                      Изготовление методических  рекомендаций, памяток, банеров</t>
  </si>
  <si>
    <t>6.1.1.1.2.</t>
  </si>
  <si>
    <t>Контрольное событие                                                                               Приобретение призов и подарков для мероприятий</t>
  </si>
  <si>
    <t>6.1.1.1.3</t>
  </si>
  <si>
    <t>Контрольное событие                                                                               Приобретение основных средств</t>
  </si>
  <si>
    <t>6.1.1.1.4.</t>
  </si>
  <si>
    <t>Контрольное событие                                                                                               Приобретение баннеров, буклетов и т.д.</t>
  </si>
  <si>
    <t>6.1.1.1.5.</t>
  </si>
  <si>
    <t>Контрольное событие                                                                                     Обучение ответственных специалистов</t>
  </si>
  <si>
    <t>6.1.1.2.</t>
  </si>
  <si>
    <t>Мероприятие                                                                                                Обеспечение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поселения, социальную и культурную адаптацию мигрантов, профилактику межнациональных (межэтнических) конфликтов</t>
  </si>
  <si>
    <t>01 6 01 02000</t>
  </si>
  <si>
    <t>6.1.1.2.1</t>
  </si>
  <si>
    <t>Контрольное событие                                                                                      Изготовление методических  рекомендаций, памяток</t>
  </si>
  <si>
    <t>6.1.1.2.2</t>
  </si>
  <si>
    <t>6.1.1.2.3</t>
  </si>
  <si>
    <t>6.1.1.2.4</t>
  </si>
  <si>
    <t>Контрольное событие                                                                                               Изготовление баннера</t>
  </si>
  <si>
    <t>6.1.1.2.5</t>
  </si>
  <si>
    <t>6.1.2.</t>
  </si>
  <si>
    <t>Напраавление                                                                          Создание  условий для   осуществление мероприятий по территориальной обороне и гражданской обороне</t>
  </si>
  <si>
    <t>6.1.2.1.</t>
  </si>
  <si>
    <t>Мероприятие                                                                               Организация и   осуществление первичного воинского учета на территориях, где отсутствуют военные комиссариаты</t>
  </si>
  <si>
    <t>6.1.2.1.1.</t>
  </si>
  <si>
    <t>Контрольное событие                                                          Проведение первичного воинского учета на территориях, где отсутствуют военные комиссариаты</t>
  </si>
  <si>
    <t>01 6 01 51180</t>
  </si>
  <si>
    <t>6.2.</t>
  </si>
  <si>
    <t>Основное мероприятие                                                           Профилактика правонарушений</t>
  </si>
  <si>
    <t>01 6 02 00000</t>
  </si>
  <si>
    <t>6.2.1.</t>
  </si>
  <si>
    <t>Направление                                                                               Создание  условий для   деятельности народных дружин, оказание им поддержки, а также гражданам и объединениям, участвующим в охране общественного порядка</t>
  </si>
  <si>
    <t>6.2.1.1.</t>
  </si>
  <si>
    <t xml:space="preserve"> Мероприятие                                                                                              Оказание поддержки гражданам и их объединениям, участвующим в охране общественного порядка, обеспечение условий для деятельности народных дружин</t>
  </si>
  <si>
    <t>01 6 02 01000</t>
  </si>
  <si>
    <t>6.2.1.1.1.</t>
  </si>
  <si>
    <t xml:space="preserve">Контрольное событие                                                                                   Проведение рейдов
</t>
  </si>
  <si>
    <t>6.2.1.1.2.</t>
  </si>
  <si>
    <t>Контрольное событие                                                                                          Привлечение к охране общественного порядка ДНД и других, при проведении массовых мероприятий</t>
  </si>
  <si>
    <t>6.3.</t>
  </si>
  <si>
    <t>Основное мероприятие                                                                      Защита населения от чрезвычайных ситуаций природного и техногенного характера</t>
  </si>
  <si>
    <t>01 6 03 00000</t>
  </si>
  <si>
    <t>6.3.1.</t>
  </si>
  <si>
    <t>Направление                                                                                          Организация и осуществление мероприятий по  защите населения и территории поселения от чрезвычайных ситуаций природного и техногенного характера</t>
  </si>
  <si>
    <t>6.3.1.1.</t>
  </si>
  <si>
    <t>Мероприятие                                                                                           Проведение мероприятий по предупреждению возникновения чрезвычайных ситуаций природного характера</t>
  </si>
  <si>
    <t>01 6 03 01000</t>
  </si>
  <si>
    <t>6.3.1.1.1</t>
  </si>
  <si>
    <t xml:space="preserve">Контрольное событие                                                                         Берегоукрепление </t>
  </si>
  <si>
    <t>6.3.1.1.2</t>
  </si>
  <si>
    <t>Контрольное событие                                                                          Углубление русла рек</t>
  </si>
  <si>
    <t>6.3.1.1.3</t>
  </si>
  <si>
    <t>Контрольное событие                                                                    Содержание источников наружного водоснабжения в исправном состоянии (Устройство пирсов, установка накопительных емкостей и т.д.)</t>
  </si>
  <si>
    <t>6.3.1.1.4</t>
  </si>
  <si>
    <t>Контрольное событие                                                                    Проведение опашки территории</t>
  </si>
  <si>
    <t>6.3.1.1.5</t>
  </si>
  <si>
    <t>Контрольное событие                                                                    Проведение расчистки территории, прилегающей к лесному фонду</t>
  </si>
  <si>
    <t>6.3.1.2.</t>
  </si>
  <si>
    <t>Мероприятие                                                                                           Стимулирование работы старост сел</t>
  </si>
  <si>
    <t>01 6 03 02000</t>
  </si>
  <si>
    <t>6.3.1.2.1.</t>
  </si>
  <si>
    <t>Контрольное событие                                                                          Компенсация затрат старостам сел</t>
  </si>
  <si>
    <t>01 6 Р4 0201</t>
  </si>
  <si>
    <t>123</t>
  </si>
  <si>
    <t>6.3.1.3.</t>
  </si>
  <si>
    <t>Мероприятие                                                                                           Формирование резерва в целях предупреждения и ликвидации чрезвычайных ситуаций</t>
  </si>
  <si>
    <t>01 6 03 03000</t>
  </si>
  <si>
    <t>6.3.1.3.1.</t>
  </si>
  <si>
    <t>Контрольное событие                                                                    Создание резерва денежных средств на предупреждение и ликвидацию чрезвычайных ситуаций</t>
  </si>
  <si>
    <t>01 6 03 0Ш200</t>
  </si>
  <si>
    <t>870</t>
  </si>
  <si>
    <t>6.3.2.</t>
  </si>
  <si>
    <t>Направление                                                                                         Обпеспечение первичных мер пожарной безопасности</t>
  </si>
  <si>
    <t>6.3.2.4.</t>
  </si>
  <si>
    <t xml:space="preserve">Мероприятие                                                                                      Укрепление материально-технической базы для локализация и ликвидация пожаров                                  </t>
  </si>
  <si>
    <t>01 6 03 04000</t>
  </si>
  <si>
    <t>6.3.2.4.1</t>
  </si>
  <si>
    <t>Контрольное событие                                                                    Приобретение ранцев, противопожарного инвентаря</t>
  </si>
  <si>
    <t>6.3.2.4.2.</t>
  </si>
  <si>
    <t>Контрольное событие                                                                    Приобретение огнетушителей</t>
  </si>
  <si>
    <t>6.3.2.5.</t>
  </si>
  <si>
    <t>Мероприятие                                                                                   Создание условий для деятельности народных дружин и выплоты лицам, привликаемым согласно законадательству для выполнения отдельных полнамочий</t>
  </si>
  <si>
    <t>01 6 03 05000</t>
  </si>
  <si>
    <t>6.3.2.5.1.</t>
  </si>
  <si>
    <t>Контрольное событие                                                                   Противопожарное содержание основных средст (Пож Сити, льянс СБМ)</t>
  </si>
  <si>
    <t>6.3.2.5.2.</t>
  </si>
  <si>
    <t>Контрольное событие                                                                    Приобретение ГСМ, запчастей для автомобиля  ДПД</t>
  </si>
  <si>
    <t>6.3.2.5.3.</t>
  </si>
  <si>
    <t>Контрольное событие                                                                    Оплата труда   ДПД</t>
  </si>
  <si>
    <t>6.4.</t>
  </si>
  <si>
    <t>Основное мероприятие                                                      Комплекс мер по противодействию, злоупотреблению наркотических средств и их незаконному обороту</t>
  </si>
  <si>
    <t>01 6 04 00000</t>
  </si>
  <si>
    <t>6.4.1.</t>
  </si>
  <si>
    <t>Направление                                                                                   Противодействие злоупортреблению наркотических средств</t>
  </si>
  <si>
    <t>6.4.1.1.</t>
  </si>
  <si>
    <t>Мероприятие                                                                      Профилактика злоупортребления наркотических средств</t>
  </si>
  <si>
    <t>01 6 04 01000</t>
  </si>
  <si>
    <t>6.4.1.1.1.</t>
  </si>
  <si>
    <t>Контрольное событие                                                                    Приобретение призов и подарков для проведения конкурсов и акций</t>
  </si>
  <si>
    <t>6.4.1.1.2.</t>
  </si>
  <si>
    <t>Контрольное событие                                                                           Изготовление баннера</t>
  </si>
  <si>
    <t>6.4.1.1.3.</t>
  </si>
  <si>
    <t>Контрольное событие                                                                                Проведение конкурсов и акций</t>
  </si>
  <si>
    <t>6.4.1.2.</t>
  </si>
  <si>
    <t>Мероприятие                                                                               Ликвидация очагов произростания дикорастущей конопли</t>
  </si>
  <si>
    <t>01 6 04 02000</t>
  </si>
  <si>
    <t>6.4.1.2.1.</t>
  </si>
  <si>
    <t>Контрольное событие                                                                            Приобретение гербицидов</t>
  </si>
  <si>
    <t>6.4.1.2.2.</t>
  </si>
  <si>
    <t>Контрольное событие                                                                            Выполнение работ по уничтожению дикорастущей конопли</t>
  </si>
  <si>
    <t>6.5.</t>
  </si>
  <si>
    <t>Основное мероприятие                                                                                Противодействие коррупции</t>
  </si>
  <si>
    <t>01 6 05 00000</t>
  </si>
  <si>
    <t>6.5.1.</t>
  </si>
  <si>
    <t>Направление                                                                                                  Создание условий для принятия мер по противодействию коррупции</t>
  </si>
  <si>
    <t>6.5.1.1.</t>
  </si>
  <si>
    <t xml:space="preserve">Мероприятие                                                                  Осуществление мер по противодействию коррупции в границах поселения                                                                                </t>
  </si>
  <si>
    <t>01 6 05 01000</t>
  </si>
  <si>
    <t>6.5.1.1.1.</t>
  </si>
  <si>
    <t>Контрольное событие                                                                     Изготовление (приобретение) баннера</t>
  </si>
  <si>
    <t>6.5.1.1.2.</t>
  </si>
  <si>
    <t>Контрольное событие                                                                   Изготовление (приобретение)  буклетов</t>
  </si>
  <si>
    <t>6.5.1.1.3.</t>
  </si>
  <si>
    <t xml:space="preserve">Контрольное событие                                                                  Реализация Плана антикоррупционных действий </t>
  </si>
  <si>
    <t>Ресурсное обеспечение реализации муниципальной программы поселения</t>
  </si>
  <si>
    <t>ВР</t>
  </si>
  <si>
    <t>ЦС</t>
  </si>
  <si>
    <t>Рз</t>
  </si>
  <si>
    <t>Пр</t>
  </si>
  <si>
    <t>ГРБС</t>
  </si>
  <si>
    <t>Наименование муниципальной программы поселения, подпрограммы, основного мероприятия</t>
  </si>
  <si>
    <t>Код муниципальной программы</t>
  </si>
  <si>
    <t>Код бюджетной классификации</t>
  </si>
  <si>
    <t>Статус</t>
  </si>
  <si>
    <t>ГП</t>
  </si>
  <si>
    <t>ПП</t>
  </si>
  <si>
    <t>ОМ</t>
  </si>
  <si>
    <t>Расходы бюджета МО «Чепошское сельское поселение», тыс. рублей</t>
  </si>
  <si>
    <t>01 1 У1 0019П</t>
  </si>
  <si>
    <t>01 1 У1 00292</t>
  </si>
  <si>
    <t>01 1 У1 0019Г</t>
  </si>
  <si>
    <t>01 1 У1 0019М</t>
  </si>
  <si>
    <t>01 1 У1 00291</t>
  </si>
  <si>
    <t>01 1 У1 0019О</t>
  </si>
  <si>
    <t>01 6 030Ш200</t>
  </si>
  <si>
    <t>01 3 0401000</t>
  </si>
  <si>
    <t>01 2 01 0019К</t>
  </si>
  <si>
    <t>01 2 01 0019Н</t>
  </si>
  <si>
    <t xml:space="preserve">Приложение 4
к муниципальной программе
 МО «Чепошское сельское поселение
  «Развитие территории сельского поселения»  
</t>
  </si>
  <si>
    <t>Перечень основных мероприятий муниципальной программы</t>
  </si>
  <si>
    <t>Наименование муниципальной программы:</t>
  </si>
  <si>
    <t>Комплексное  развитие территории МО "Узнезинское сельское поселение</t>
  </si>
  <si>
    <t>Администратор муниципальной программы:</t>
  </si>
  <si>
    <t>Администрация Узнезинского сельского поселения</t>
  </si>
  <si>
    <t>Наименование подпрограммы,                                                основного мероприятия</t>
  </si>
  <si>
    <t>Ответственный исполнитель подпрограммы, основного мероприятия</t>
  </si>
  <si>
    <t xml:space="preserve">Ожидаемый непосредственный результат </t>
  </si>
  <si>
    <t>Целевой показатель подпрограммы, для достижения которого реализуется основное мероприятие</t>
  </si>
  <si>
    <t>Обеспечивающая подпрограмма «Обеспечение эффективности работы органов местного самоуправления»</t>
  </si>
  <si>
    <t>Обеспечение функционирования органов местного самоуправления</t>
  </si>
  <si>
    <t>2021-2026 годы</t>
  </si>
  <si>
    <t>100% материально-техническое обеспечение деятельности ОМСУ</t>
  </si>
  <si>
    <t>Доля финансовой обеспеченности</t>
  </si>
  <si>
    <t>Обеспечивающая подпрограмма «Обеспечение эффективности работы объектов культуры и спорта»</t>
  </si>
  <si>
    <t>Обеспечение эффективной работы объектов культуры и спорта</t>
  </si>
  <si>
    <t xml:space="preserve">100% материально-техническое обеспечение деятельности </t>
  </si>
  <si>
    <t>3.</t>
  </si>
  <si>
    <t>Подпрограмма «Развитие экономики и налогового потенциала»</t>
  </si>
  <si>
    <t>Поддержка малого и среднего предпринимательства</t>
  </si>
  <si>
    <t xml:space="preserve">Прирост количества СМСП </t>
  </si>
  <si>
    <t>Увеличение численности субъектов малого и среднего предпринимательства, %;</t>
  </si>
  <si>
    <t>3.2.</t>
  </si>
  <si>
    <t>Эффективное управление муниципальным имуществом</t>
  </si>
  <si>
    <t>Повышение эффективности использования муниципального имущества и земельных ресурсов</t>
  </si>
  <si>
    <t>Обеспечение полноты учёта объектов муниципальной собственности</t>
  </si>
  <si>
    <t>3.3.</t>
  </si>
  <si>
    <t>Формирование и регулирование налогового потенциала</t>
  </si>
  <si>
    <t>Доля налоговых и неналоговых поступлений в общем объеме доходов бюджета, %;</t>
  </si>
  <si>
    <t>Рост налоговых и неналоговых поступлений</t>
  </si>
  <si>
    <t>3.4.</t>
  </si>
  <si>
    <t>Управление муниципальными финансами</t>
  </si>
  <si>
    <t>Доля расходов бюджета МО "Узнезинское сельское поселение", сформированных в рамках муниципальной программы</t>
  </si>
  <si>
    <t>Обеспечение сбалансированности и устойчивости местного бюджета</t>
  </si>
  <si>
    <t>4.</t>
  </si>
  <si>
    <t>Подпрограмма «Устойчивое развитие систем жизнеобеспечения»</t>
  </si>
  <si>
    <t>Развитие жилищного строительства</t>
  </si>
  <si>
    <t>Рост жилищного фонда</t>
  </si>
  <si>
    <t>Объем ввода жилья</t>
  </si>
  <si>
    <t>Развитие жилищно-коммунального комплекса</t>
  </si>
  <si>
    <t>Утверждение схем тепло и водоснабжения</t>
  </si>
  <si>
    <t xml:space="preserve">Увеличение количества потребителей </t>
  </si>
  <si>
    <t>Качественное обеспечение водоснабжением населения, в рамках  переданных полномочий</t>
  </si>
  <si>
    <t>Развитие транспортной инфраструктуры и повышение безопасности дорожного движения</t>
  </si>
  <si>
    <t>Обеспечение качественными автомобильными дорогами, в рамках переданных полномочий</t>
  </si>
  <si>
    <t>Увеличение протяженности автомобильных дорог соответствующих требованиям</t>
  </si>
  <si>
    <t>Благоустройство</t>
  </si>
  <si>
    <t>Комплексное благоустройство территории поселения</t>
  </si>
  <si>
    <t>Количество обустроенных общественных территорий</t>
  </si>
  <si>
    <t>Количество улиц с освещением</t>
  </si>
  <si>
    <t>Развитие физической культуры и  спорта</t>
  </si>
  <si>
    <t>Численность населения, систематически занимающегося физической культурой и спортом</t>
  </si>
  <si>
    <t>Количество проведенных районных мероприятий по привлечению к спорту</t>
  </si>
  <si>
    <t xml:space="preserve"> Сохранение и развитие народного творчества и культурно-досуговой деятельности</t>
  </si>
  <si>
    <t>Удельный вес населения,  участвующего  в  культурно-досуговых мероприятиях от  общей  численности  населения Узнезинского сельского поселения</t>
  </si>
  <si>
    <t xml:space="preserve">Удовлетворенность населения качеством предоставляемых услуг в сфере культуры </t>
  </si>
  <si>
    <t>Развитие молодежной политики</t>
  </si>
  <si>
    <t>Доля граждан, положительно оценивающих результаты проведения мероприятий по молодежной политике от числа опрошенных</t>
  </si>
  <si>
    <t>Доля молодежи, охваченной мероприятиями по пропаганде здорового образа жизни и профилактике негативных явлений, от общего числа молодежи</t>
  </si>
  <si>
    <t>Подпрограмма «Обеспечение безопасности населения»</t>
  </si>
  <si>
    <t xml:space="preserve"> Профилактика терроризма, экстремизма, обеспечение межнационального и межконфессионального согласия, другие вопросы в области национальной безопасности </t>
  </si>
  <si>
    <t>Снижение угрозы террористического акта</t>
  </si>
  <si>
    <t>Количество профилактических мероприятий</t>
  </si>
  <si>
    <t xml:space="preserve">Профилактика правонарушений </t>
  </si>
  <si>
    <t xml:space="preserve">Снижение количества совершенных преступлений </t>
  </si>
  <si>
    <t xml:space="preserve">Защита населения от чрезвычайных ситуаций природного и техногенного характера </t>
  </si>
  <si>
    <t>Снижение количества пожаров</t>
  </si>
  <si>
    <t>Число граждан принимающих участие в деятельности народных дружин</t>
  </si>
  <si>
    <t>Снижение количества ЧС</t>
  </si>
  <si>
    <t xml:space="preserve"> Комплекс мер по противодействию, злоупотреблению наркотических средств и их незаконному обороту</t>
  </si>
  <si>
    <t>Снижение количества преступлений по незаконному обороту наркотиков</t>
  </si>
  <si>
    <t>Количество уничтоженных очагов произрастания дикорастущей конопли</t>
  </si>
  <si>
    <t>Противодействие коррупции</t>
  </si>
  <si>
    <t>Снижение уровня коррупции</t>
  </si>
  <si>
    <t>Число выявленных фактов коррупции</t>
  </si>
  <si>
    <t>ПРИЛОЖЕНИЕ № 2                                                                                                                                         к муниципальной программе  "Комплексное  развитие территории МО "Чепошское сельское поселение на 2021-2026 годы"</t>
  </si>
  <si>
    <t>Администрация Чепошского сельского поселения</t>
  </si>
  <si>
    <t>Подпрограмма «Развитие социальной сферы Чепошского сельского поселения»</t>
  </si>
  <si>
    <t xml:space="preserve"> Администрация Чепошского сельского поселения</t>
  </si>
  <si>
    <t>Оценка применения мер регулирования в сфере реализации муниципальной программы</t>
  </si>
  <si>
    <t>Наименование меры                                        государственного и муниципального  регулирования</t>
  </si>
  <si>
    <t>Целевой показатель подпрограммы, для достижения которого реализуется мера регулирования</t>
  </si>
  <si>
    <t>2019 г.</t>
  </si>
  <si>
    <t>2020 г.</t>
  </si>
  <si>
    <t>2021 г.</t>
  </si>
  <si>
    <t>2022 г.</t>
  </si>
  <si>
    <t>2023 г.</t>
  </si>
  <si>
    <t>2024 г.</t>
  </si>
  <si>
    <t>2025 г.</t>
  </si>
  <si>
    <t>1.1</t>
  </si>
  <si>
    <t xml:space="preserve">Формирование и развитие нормативной правовой базы, регулирующей бюджетный процесс </t>
  </si>
  <si>
    <t>количество нормативных правовых ак-тов</t>
  </si>
  <si>
    <t>Исполнение консолидированного бюджета</t>
  </si>
  <si>
    <t>ПРИЛОЖЕНИЕ № 3                                                                                            к муниципальной программе "Комплексное  развитие территории МО "Чепошское сельское поселение на 2021-2026 годы"</t>
  </si>
  <si>
    <t>Комплексное  развитие территории МО "Чепошское сельское поселение на 2021-2026 годы"</t>
  </si>
  <si>
    <t>Муниципальная программа Комплексное  развитие территории МО "Чепошское сельское поселение</t>
  </si>
  <si>
    <t>ПРИЛОЖЕНИЕ № 5                                                                                            к муниципальной программе "Комплексое  развитие территории МО "Узнезинское сельское поселение" на 2021-2026 годы"</t>
  </si>
  <si>
    <t>Прогнозная (справочная) оценка ресурсного обеспечения реализации муниципальной программы за счет всех источников финансирования</t>
  </si>
  <si>
    <t>Наименование муниципаьной программы:</t>
  </si>
  <si>
    <t>Наименование муниципальной программы, подпрограммы, основного мероприятия</t>
  </si>
  <si>
    <t>Источник финансирования</t>
  </si>
  <si>
    <t>Оценка расходов, рублей</t>
  </si>
  <si>
    <t>2022г.</t>
  </si>
  <si>
    <t>2024г.</t>
  </si>
  <si>
    <t>2026г.</t>
  </si>
  <si>
    <t>Муниципальная программа</t>
  </si>
  <si>
    <t>всего</t>
  </si>
  <si>
    <t>средства, планируемые к привлечению из республиканского бюджета Республики Алтай</t>
  </si>
  <si>
    <t>средства, планируемые к привлечению из федерального бюджета</t>
  </si>
  <si>
    <t>бюджет муниципального образования</t>
  </si>
  <si>
    <t>иные источники</t>
  </si>
  <si>
    <t>Обеспечивающая программа</t>
  </si>
  <si>
    <t>Обеспечение эффективности работы органов местного самоуправления</t>
  </si>
  <si>
    <t>Обеспечение эффективности работы объектов культуры и спорта</t>
  </si>
  <si>
    <t>Подпрограмма</t>
  </si>
  <si>
    <t>Развитие экономики и налогового потенциала</t>
  </si>
  <si>
    <t>Территориальный фонд обязательного медицинского страхования Республики Алтай</t>
  </si>
  <si>
    <t>Основное мероприятие</t>
  </si>
  <si>
    <t>Совершенствование системы комплексного планирования и содействие проведению социально-экономических реформ</t>
  </si>
  <si>
    <t>республиканский бюджет Республики Алтай</t>
  </si>
  <si>
    <t>1.2.</t>
  </si>
  <si>
    <t>Создание условий для развития инвестиционного и инновационного потенциала Республики Алтай</t>
  </si>
  <si>
    <t>1.3.</t>
  </si>
  <si>
    <t>Развитие и модернизация объектов инфраструктуры в местах традиционного проживания коренных малочисленных народов Республики Алтай</t>
  </si>
  <si>
    <t>бюджеты муниципальных образований в Республике Алтай</t>
  </si>
  <si>
    <t>1.4.</t>
  </si>
  <si>
    <t>Развитие сферы образования в местах традиционного проживания коренных малочисленных народов Республики Алтай</t>
  </si>
  <si>
    <t>1.5.</t>
  </si>
  <si>
    <t>Развитие сферы здравоохранения в местах традиционного проживания коренных малочисленных народов Республики Алтай</t>
  </si>
  <si>
    <t>1.6.</t>
  </si>
  <si>
    <t>Развитие сферы культуры в местах традиционного проживания коренных малочисленных народов Республики Алтай</t>
  </si>
  <si>
    <t>3.1</t>
  </si>
  <si>
    <t>Формирование и регулирование налогового  потенциала</t>
  </si>
  <si>
    <t>Устойчивое развитие систем жизнеобеспечения</t>
  </si>
  <si>
    <t>4.1</t>
  </si>
  <si>
    <t>4.2</t>
  </si>
  <si>
    <t>4.3</t>
  </si>
  <si>
    <t>4.4</t>
  </si>
  <si>
    <t>Развитие социальной сферы</t>
  </si>
  <si>
    <t>5.1</t>
  </si>
  <si>
    <t>Развитие физической культуры и спорта</t>
  </si>
  <si>
    <t>5.2</t>
  </si>
  <si>
    <t>Сохранение и развитие народного творчества и культурно-досуговой деятельности</t>
  </si>
  <si>
    <t>5.3</t>
  </si>
  <si>
    <t>Обеспечение безопасности населения</t>
  </si>
  <si>
    <t>6.1</t>
  </si>
  <si>
    <t>Профилактика терроризма, экстремизма, обеспечение межнационального и межконфессионального согласия, другие вопросы в области национальной безопасности</t>
  </si>
  <si>
    <t>6.2</t>
  </si>
  <si>
    <t>Профилактика правонарушений</t>
  </si>
  <si>
    <t>6.3</t>
  </si>
  <si>
    <t>Защита населения от чрезвычайных ситуаций природного и техногенного характера</t>
  </si>
  <si>
    <t>6.4</t>
  </si>
  <si>
    <t>Комплекс мер по противодействию, злоупотреблению наркотических средств и их незаконному обороту</t>
  </si>
  <si>
    <t>6.5</t>
  </si>
  <si>
    <t>Противодействие корупции</t>
  </si>
  <si>
    <t>Комплексное развитие территории МО "Чепошское сельское поселение" на 2021-2026 годы</t>
  </si>
  <si>
    <t>Комплексное развитие территории МО "Чепошское сельское поселение"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</si>
</sst>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0.0"/>
  </numFmts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225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2" fillId="0" borderId="3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15" xfId="0" applyBorder="1"/>
    <xf numFmtId="0" fontId="0" fillId="0" borderId="15" xfId="0" applyBorder="1" applyAlignment="1">
      <alignment horizontal="left"/>
    </xf>
    <xf numFmtId="0" fontId="0" fillId="0" borderId="15" xfId="0" applyBorder="1" applyAlignment="1">
      <alignment wrapText="1"/>
    </xf>
    <xf numFmtId="0" fontId="0" fillId="2" borderId="15" xfId="0" applyFill="1" applyBorder="1"/>
    <xf numFmtId="0" fontId="0" fillId="2" borderId="15" xfId="0" applyFill="1" applyBorder="1" applyAlignment="1">
      <alignment wrapText="1"/>
    </xf>
    <xf numFmtId="0" fontId="0" fillId="3" borderId="15" xfId="0" applyFill="1" applyBorder="1" applyAlignment="1"/>
    <xf numFmtId="0" fontId="0" fillId="3" borderId="15" xfId="0" applyFill="1" applyBorder="1" applyAlignment="1">
      <alignment wrapText="1"/>
    </xf>
    <xf numFmtId="0" fontId="0" fillId="3" borderId="15" xfId="0" applyFill="1" applyBorder="1"/>
    <xf numFmtId="0" fontId="5" fillId="4" borderId="15" xfId="0" applyFont="1" applyFill="1" applyBorder="1"/>
    <xf numFmtId="0" fontId="5" fillId="4" borderId="15" xfId="0" applyFont="1" applyFill="1" applyBorder="1" applyAlignment="1">
      <alignment wrapText="1"/>
    </xf>
    <xf numFmtId="0" fontId="0" fillId="4" borderId="15" xfId="0" applyFill="1" applyBorder="1"/>
    <xf numFmtId="0" fontId="0" fillId="4" borderId="15" xfId="0" applyFill="1" applyBorder="1" applyAlignment="1">
      <alignment wrapText="1"/>
    </xf>
    <xf numFmtId="0" fontId="0" fillId="5" borderId="15" xfId="0" applyFill="1" applyBorder="1" applyAlignment="1">
      <alignment wrapText="1"/>
    </xf>
    <xf numFmtId="0" fontId="0" fillId="5" borderId="15" xfId="0" applyFill="1" applyBorder="1"/>
    <xf numFmtId="0" fontId="6" fillId="0" borderId="17" xfId="0" applyFont="1" applyBorder="1" applyAlignment="1"/>
    <xf numFmtId="0" fontId="6" fillId="0" borderId="0" xfId="0" applyFont="1"/>
    <xf numFmtId="0" fontId="6" fillId="0" borderId="15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6" fillId="0" borderId="0" xfId="0" applyFont="1" applyBorder="1" applyAlignment="1"/>
    <xf numFmtId="0" fontId="6" fillId="0" borderId="15" xfId="0" applyFont="1" applyBorder="1"/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164" fontId="7" fillId="0" borderId="15" xfId="0" applyNumberFormat="1" applyFont="1" applyBorder="1" applyAlignment="1">
      <alignment wrapText="1"/>
    </xf>
    <xf numFmtId="0" fontId="6" fillId="0" borderId="20" xfId="0" applyFont="1" applyBorder="1" applyAlignment="1">
      <alignment horizontal="center"/>
    </xf>
    <xf numFmtId="165" fontId="0" fillId="0" borderId="15" xfId="0" applyNumberFormat="1" applyBorder="1"/>
    <xf numFmtId="165" fontId="5" fillId="4" borderId="15" xfId="0" applyNumberFormat="1" applyFont="1" applyFill="1" applyBorder="1"/>
    <xf numFmtId="165" fontId="0" fillId="2" borderId="15" xfId="0" applyNumberFormat="1" applyFill="1" applyBorder="1"/>
    <xf numFmtId="165" fontId="0" fillId="3" borderId="15" xfId="0" applyNumberFormat="1" applyFill="1" applyBorder="1" applyAlignment="1"/>
    <xf numFmtId="165" fontId="0" fillId="3" borderId="15" xfId="0" applyNumberFormat="1" applyFill="1" applyBorder="1"/>
    <xf numFmtId="165" fontId="0" fillId="4" borderId="15" xfId="0" applyNumberFormat="1" applyFill="1" applyBorder="1"/>
    <xf numFmtId="49" fontId="0" fillId="0" borderId="15" xfId="0" applyNumberFormat="1" applyBorder="1"/>
    <xf numFmtId="165" fontId="0" fillId="5" borderId="15" xfId="0" applyNumberFormat="1" applyFill="1" applyBorder="1"/>
    <xf numFmtId="0" fontId="1" fillId="0" borderId="0" xfId="0" applyFont="1"/>
    <xf numFmtId="0" fontId="2" fillId="0" borderId="0" xfId="0" applyFont="1"/>
    <xf numFmtId="0" fontId="2" fillId="0" borderId="1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0" fillId="0" borderId="0" xfId="0" applyFont="1"/>
    <xf numFmtId="0" fontId="2" fillId="0" borderId="20" xfId="0" applyFont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6" borderId="22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8" fillId="6" borderId="15" xfId="0" applyFont="1" applyFill="1" applyBorder="1" applyAlignment="1">
      <alignment horizontal="left" vertical="center" wrapText="1"/>
    </xf>
    <xf numFmtId="0" fontId="8" fillId="6" borderId="24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vertical="center" wrapText="1"/>
    </xf>
    <xf numFmtId="0" fontId="1" fillId="0" borderId="0" xfId="0" applyFont="1" applyAlignment="1"/>
    <xf numFmtId="0" fontId="8" fillId="0" borderId="15" xfId="0" applyFont="1" applyBorder="1" applyAlignment="1">
      <alignment vertical="center" wrapText="1"/>
    </xf>
    <xf numFmtId="0" fontId="8" fillId="6" borderId="15" xfId="0" applyFont="1" applyFill="1" applyBorder="1" applyAlignment="1">
      <alignment vertical="center" wrapText="1"/>
    </xf>
    <xf numFmtId="0" fontId="8" fillId="6" borderId="0" xfId="0" applyFont="1" applyFill="1" applyBorder="1" applyAlignment="1">
      <alignment vertical="center" wrapText="1"/>
    </xf>
    <xf numFmtId="0" fontId="4" fillId="0" borderId="15" xfId="0" applyFont="1" applyBorder="1"/>
    <xf numFmtId="0" fontId="8" fillId="0" borderId="15" xfId="0" applyFont="1" applyBorder="1" applyAlignment="1">
      <alignment horizontal="left" vertical="center" wrapText="1"/>
    </xf>
    <xf numFmtId="0" fontId="1" fillId="6" borderId="0" xfId="0" applyFont="1" applyFill="1"/>
    <xf numFmtId="165" fontId="1" fillId="0" borderId="0" xfId="0" applyNumberFormat="1" applyFont="1"/>
    <xf numFmtId="0" fontId="2" fillId="0" borderId="15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left" vertical="center" wrapText="1"/>
    </xf>
    <xf numFmtId="4" fontId="12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 horizontal="left" vertical="center" wrapText="1"/>
    </xf>
    <xf numFmtId="4" fontId="13" fillId="0" borderId="15" xfId="0" applyNumberFormat="1" applyFont="1" applyBorder="1" applyAlignment="1">
      <alignment horizontal="center" vertical="center"/>
    </xf>
    <xf numFmtId="4" fontId="12" fillId="0" borderId="15" xfId="0" applyNumberFormat="1" applyFont="1" applyBorder="1" applyAlignment="1">
      <alignment horizontal="center" vertical="center"/>
    </xf>
    <xf numFmtId="4" fontId="13" fillId="0" borderId="20" xfId="1" applyNumberFormat="1" applyFont="1" applyBorder="1" applyAlignment="1">
      <alignment horizontal="center" vertical="center"/>
    </xf>
    <xf numFmtId="0" fontId="12" fillId="6" borderId="15" xfId="0" applyFont="1" applyFill="1" applyBorder="1" applyAlignment="1">
      <alignment horizontal="left" vertical="center" wrapText="1"/>
    </xf>
    <xf numFmtId="4" fontId="12" fillId="0" borderId="15" xfId="0" applyNumberFormat="1" applyFont="1" applyBorder="1" applyAlignment="1">
      <alignment horizontal="center"/>
    </xf>
    <xf numFmtId="0" fontId="13" fillId="6" borderId="15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4" fontId="13" fillId="0" borderId="15" xfId="0" applyNumberFormat="1" applyFont="1" applyBorder="1" applyAlignment="1">
      <alignment horizontal="right"/>
    </xf>
    <xf numFmtId="4" fontId="15" fillId="0" borderId="15" xfId="0" applyNumberFormat="1" applyFont="1" applyBorder="1" applyAlignment="1">
      <alignment horizontal="right"/>
    </xf>
    <xf numFmtId="0" fontId="8" fillId="0" borderId="20" xfId="0" applyFont="1" applyBorder="1" applyAlignment="1">
      <alignment horizontal="left" vertical="center" wrapText="1"/>
    </xf>
    <xf numFmtId="0" fontId="11" fillId="6" borderId="15" xfId="0" applyFont="1" applyFill="1" applyBorder="1" applyAlignment="1">
      <alignment horizontal="left" vertical="center" wrapText="1"/>
    </xf>
    <xf numFmtId="4" fontId="16" fillId="0" borderId="15" xfId="0" applyNumberFormat="1" applyFont="1" applyBorder="1" applyAlignment="1">
      <alignment horizontal="center" vertical="center"/>
    </xf>
    <xf numFmtId="4" fontId="15" fillId="0" borderId="15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center" wrapText="1"/>
    </xf>
    <xf numFmtId="0" fontId="1" fillId="6" borderId="0" xfId="0" applyFont="1" applyFill="1" applyAlignment="1"/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11" fillId="0" borderId="20" xfId="0" applyFont="1" applyBorder="1" applyAlignment="1">
      <alignment horizontal="center"/>
    </xf>
    <xf numFmtId="0" fontId="8" fillId="0" borderId="2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1" fillId="0" borderId="19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8" fillId="0" borderId="22" xfId="0" applyFont="1" applyFill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8" fillId="6" borderId="22" xfId="0" applyFont="1" applyFill="1" applyBorder="1" applyAlignment="1">
      <alignment horizontal="center" vertical="center" wrapText="1"/>
    </xf>
    <xf numFmtId="0" fontId="9" fillId="6" borderId="2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6" borderId="20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3" xfId="0" applyFont="1" applyBorder="1"/>
    <xf numFmtId="0" fontId="1" fillId="0" borderId="20" xfId="0" applyFont="1" applyBorder="1"/>
    <xf numFmtId="0" fontId="3" fillId="0" borderId="23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center" vertical="center"/>
    </xf>
    <xf numFmtId="0" fontId="10" fillId="6" borderId="23" xfId="0" applyFont="1" applyFill="1" applyBorder="1" applyAlignment="1">
      <alignment horizontal="center" vertical="center"/>
    </xf>
    <xf numFmtId="0" fontId="10" fillId="6" borderId="20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left" vertical="center" wrapText="1"/>
    </xf>
    <xf numFmtId="0" fontId="3" fillId="6" borderId="23" xfId="0" applyFont="1" applyFill="1" applyBorder="1" applyAlignment="1">
      <alignment horizontal="left" vertical="center" wrapText="1"/>
    </xf>
    <xf numFmtId="0" fontId="3" fillId="6" borderId="20" xfId="0" applyFont="1" applyFill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 wrapText="1"/>
    </xf>
    <xf numFmtId="0" fontId="1" fillId="6" borderId="22" xfId="0" applyFont="1" applyFill="1" applyBorder="1" applyAlignment="1">
      <alignment horizontal="left" vertical="center" wrapText="1"/>
    </xf>
    <xf numFmtId="0" fontId="1" fillId="6" borderId="23" xfId="0" applyFont="1" applyFill="1" applyBorder="1" applyAlignment="1">
      <alignment horizontal="left" vertical="center" wrapText="1"/>
    </xf>
    <xf numFmtId="0" fontId="1" fillId="6" borderId="20" xfId="0" applyFont="1" applyFill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6" borderId="22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/>
    </xf>
    <xf numFmtId="0" fontId="10" fillId="6" borderId="23" xfId="0" applyFont="1" applyFill="1" applyBorder="1" applyAlignment="1">
      <alignment horizontal="left" vertical="center" wrapText="1"/>
    </xf>
    <xf numFmtId="0" fontId="10" fillId="6" borderId="20" xfId="0" applyFont="1" applyFill="1" applyBorder="1" applyAlignment="1">
      <alignment horizontal="left" vertical="center" wrapText="1"/>
    </xf>
    <xf numFmtId="0" fontId="1" fillId="6" borderId="15" xfId="0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horizontal="center" vertical="center" wrapText="1"/>
    </xf>
    <xf numFmtId="16" fontId="1" fillId="0" borderId="15" xfId="0" applyNumberFormat="1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00"/>
      <color rgb="FF97D25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opLeftCell="A13" workbookViewId="0">
      <selection activeCell="C6" sqref="C6:K6"/>
    </sheetView>
  </sheetViews>
  <sheetFormatPr defaultRowHeight="15" x14ac:dyDescent="0.25"/>
  <cols>
    <col min="1" max="1" width="9.140625" customWidth="1"/>
    <col min="2" max="2" width="27.28515625" customWidth="1"/>
    <col min="4" max="4" width="10.85546875" customWidth="1"/>
    <col min="7" max="7" width="3.140625" customWidth="1"/>
  </cols>
  <sheetData>
    <row r="1" spans="1:11" ht="15.75" customHeight="1" x14ac:dyDescent="0.25">
      <c r="A1" s="18"/>
      <c r="B1" s="18"/>
      <c r="C1" s="18"/>
      <c r="D1" s="18"/>
      <c r="E1" s="18"/>
      <c r="F1" s="18"/>
      <c r="G1" s="18"/>
      <c r="H1" s="127" t="s">
        <v>0</v>
      </c>
      <c r="I1" s="127"/>
      <c r="J1" s="127"/>
      <c r="K1" s="127"/>
    </row>
    <row r="2" spans="1:11" ht="13.5" customHeight="1" x14ac:dyDescent="0.25">
      <c r="A2" s="2"/>
      <c r="B2" s="112"/>
      <c r="H2" s="128" t="s">
        <v>1</v>
      </c>
      <c r="I2" s="128"/>
      <c r="J2" s="128"/>
      <c r="K2" s="128"/>
    </row>
    <row r="3" spans="1:11" ht="15.75" customHeight="1" x14ac:dyDescent="0.25">
      <c r="A3" s="2"/>
      <c r="B3" s="112"/>
      <c r="H3" s="128" t="s">
        <v>38</v>
      </c>
      <c r="I3" s="128"/>
      <c r="J3" s="128"/>
      <c r="K3" s="128"/>
    </row>
    <row r="4" spans="1:11" ht="30" customHeight="1" x14ac:dyDescent="0.25">
      <c r="A4" s="2"/>
      <c r="B4" s="112"/>
      <c r="H4" s="129" t="s">
        <v>39</v>
      </c>
      <c r="I4" s="129"/>
      <c r="J4" s="129"/>
      <c r="K4" s="129"/>
    </row>
    <row r="5" spans="1:11" ht="15.75" x14ac:dyDescent="0.25">
      <c r="A5" s="1"/>
    </row>
    <row r="6" spans="1:11" ht="15.75" x14ac:dyDescent="0.25">
      <c r="A6" s="4"/>
      <c r="C6" s="129" t="s">
        <v>2</v>
      </c>
      <c r="D6" s="129"/>
      <c r="E6" s="129"/>
      <c r="F6" s="129"/>
      <c r="G6" s="129"/>
      <c r="H6" s="129"/>
      <c r="I6" s="129"/>
      <c r="J6" s="129"/>
      <c r="K6" s="129"/>
    </row>
    <row r="7" spans="1:11" ht="16.5" thickBot="1" x14ac:dyDescent="0.3">
      <c r="A7" s="4"/>
    </row>
    <row r="8" spans="1:11" ht="16.5" thickBot="1" x14ac:dyDescent="0.3">
      <c r="A8" s="113" t="s">
        <v>3</v>
      </c>
      <c r="B8" s="113" t="s">
        <v>4</v>
      </c>
      <c r="C8" s="113" t="s">
        <v>5</v>
      </c>
      <c r="D8" s="110" t="s">
        <v>6</v>
      </c>
      <c r="E8" s="116"/>
      <c r="F8" s="116"/>
      <c r="G8" s="116"/>
      <c r="H8" s="116"/>
      <c r="I8" s="116"/>
      <c r="J8" s="116"/>
      <c r="K8" s="111"/>
    </row>
    <row r="9" spans="1:11" ht="16.5" thickBot="1" x14ac:dyDescent="0.3">
      <c r="A9" s="114"/>
      <c r="B9" s="114"/>
      <c r="C9" s="114"/>
      <c r="D9" s="5" t="s">
        <v>43</v>
      </c>
      <c r="E9" s="5" t="s">
        <v>42</v>
      </c>
      <c r="F9" s="110" t="s">
        <v>7</v>
      </c>
      <c r="G9" s="111"/>
      <c r="H9" s="5" t="s">
        <v>41</v>
      </c>
      <c r="I9" s="5" t="s">
        <v>8</v>
      </c>
      <c r="J9" s="5" t="s">
        <v>9</v>
      </c>
      <c r="K9" s="5" t="s">
        <v>40</v>
      </c>
    </row>
    <row r="10" spans="1:11" ht="16.5" thickBot="1" x14ac:dyDescent="0.3">
      <c r="A10" s="115"/>
      <c r="B10" s="115"/>
      <c r="C10" s="115"/>
      <c r="D10" s="5" t="s">
        <v>10</v>
      </c>
      <c r="E10" s="5" t="s">
        <v>11</v>
      </c>
      <c r="F10" s="110" t="s">
        <v>12</v>
      </c>
      <c r="G10" s="111"/>
      <c r="H10" s="5" t="s">
        <v>12</v>
      </c>
      <c r="I10" s="5" t="s">
        <v>12</v>
      </c>
      <c r="J10" s="5" t="s">
        <v>12</v>
      </c>
      <c r="K10" s="5" t="s">
        <v>12</v>
      </c>
    </row>
    <row r="11" spans="1:11" ht="16.5" thickBot="1" x14ac:dyDescent="0.3">
      <c r="A11" s="6"/>
      <c r="B11" s="110" t="s">
        <v>13</v>
      </c>
      <c r="C11" s="116"/>
      <c r="D11" s="116"/>
      <c r="E11" s="116"/>
      <c r="F11" s="116"/>
      <c r="G11" s="116"/>
      <c r="H11" s="116"/>
      <c r="I11" s="116"/>
      <c r="J11" s="116"/>
      <c r="K11" s="111"/>
    </row>
    <row r="12" spans="1:11" ht="48" thickBot="1" x14ac:dyDescent="0.3">
      <c r="A12" s="6">
        <v>1</v>
      </c>
      <c r="B12" s="7" t="s">
        <v>14</v>
      </c>
      <c r="C12" s="5" t="s">
        <v>15</v>
      </c>
      <c r="D12" s="5">
        <v>100</v>
      </c>
      <c r="E12" s="5">
        <v>95</v>
      </c>
      <c r="F12" s="110">
        <v>95</v>
      </c>
      <c r="G12" s="111"/>
      <c r="H12" s="5">
        <v>95</v>
      </c>
      <c r="I12" s="5">
        <v>95</v>
      </c>
      <c r="J12" s="5">
        <v>95</v>
      </c>
      <c r="K12" s="5">
        <v>95</v>
      </c>
    </row>
    <row r="13" spans="1:11" ht="63.75" thickBot="1" x14ac:dyDescent="0.3">
      <c r="A13" s="6">
        <v>2</v>
      </c>
      <c r="B13" s="8" t="s">
        <v>16</v>
      </c>
      <c r="C13" s="5" t="s">
        <v>15</v>
      </c>
      <c r="D13" s="5">
        <v>95</v>
      </c>
      <c r="E13" s="5">
        <v>95</v>
      </c>
      <c r="F13" s="110">
        <v>95</v>
      </c>
      <c r="G13" s="111"/>
      <c r="H13" s="5">
        <v>95</v>
      </c>
      <c r="I13" s="5">
        <v>95</v>
      </c>
      <c r="J13" s="5">
        <v>95</v>
      </c>
      <c r="K13" s="5">
        <v>95</v>
      </c>
    </row>
    <row r="14" spans="1:11" ht="32.25" thickBot="1" x14ac:dyDescent="0.3">
      <c r="A14" s="9">
        <v>3</v>
      </c>
      <c r="B14" s="8" t="s">
        <v>17</v>
      </c>
      <c r="C14" s="5" t="s">
        <v>15</v>
      </c>
      <c r="D14" s="5">
        <v>80</v>
      </c>
      <c r="E14" s="5">
        <v>80</v>
      </c>
      <c r="F14" s="110">
        <v>80</v>
      </c>
      <c r="G14" s="111"/>
      <c r="H14" s="5">
        <v>80</v>
      </c>
      <c r="I14" s="5">
        <v>80</v>
      </c>
      <c r="J14" s="5">
        <v>80</v>
      </c>
      <c r="K14" s="5">
        <v>80</v>
      </c>
    </row>
    <row r="15" spans="1:11" ht="79.5" thickBot="1" x14ac:dyDescent="0.3">
      <c r="A15" s="9">
        <v>4</v>
      </c>
      <c r="B15" s="8" t="s">
        <v>18</v>
      </c>
      <c r="C15" s="5" t="s">
        <v>15</v>
      </c>
      <c r="D15" s="5">
        <v>60</v>
      </c>
      <c r="E15" s="5">
        <v>60</v>
      </c>
      <c r="F15" s="110">
        <v>60</v>
      </c>
      <c r="G15" s="111"/>
      <c r="H15" s="5">
        <v>60</v>
      </c>
      <c r="I15" s="5">
        <v>60</v>
      </c>
      <c r="J15" s="5">
        <v>60</v>
      </c>
      <c r="K15" s="5">
        <v>60</v>
      </c>
    </row>
    <row r="16" spans="1:11" ht="63.75" thickBot="1" x14ac:dyDescent="0.3">
      <c r="A16" s="9">
        <v>5</v>
      </c>
      <c r="B16" s="8" t="s">
        <v>19</v>
      </c>
      <c r="C16" s="5" t="s">
        <v>20</v>
      </c>
      <c r="D16" s="5">
        <v>20</v>
      </c>
      <c r="E16" s="5">
        <v>22</v>
      </c>
      <c r="F16" s="110">
        <v>25</v>
      </c>
      <c r="G16" s="111"/>
      <c r="H16" s="5">
        <v>30</v>
      </c>
      <c r="I16" s="5">
        <v>34</v>
      </c>
      <c r="J16" s="5">
        <v>35</v>
      </c>
      <c r="K16" s="5">
        <v>36</v>
      </c>
    </row>
    <row r="17" spans="1:11" ht="16.5" thickBot="1" x14ac:dyDescent="0.3">
      <c r="A17" s="6"/>
      <c r="B17" s="110" t="s">
        <v>21</v>
      </c>
      <c r="C17" s="116"/>
      <c r="D17" s="116"/>
      <c r="E17" s="116"/>
      <c r="F17" s="116"/>
      <c r="G17" s="116"/>
      <c r="H17" s="116"/>
      <c r="I17" s="116"/>
      <c r="J17" s="116"/>
      <c r="K17" s="119"/>
    </row>
    <row r="18" spans="1:11" ht="63.75" thickBot="1" x14ac:dyDescent="0.3">
      <c r="A18" s="6">
        <v>1.1000000000000001</v>
      </c>
      <c r="B18" s="8" t="s">
        <v>22</v>
      </c>
      <c r="C18" s="5" t="s">
        <v>15</v>
      </c>
      <c r="D18" s="5">
        <v>96</v>
      </c>
      <c r="E18" s="5">
        <v>109</v>
      </c>
      <c r="F18" s="110">
        <v>105</v>
      </c>
      <c r="G18" s="111"/>
      <c r="H18" s="5">
        <v>106</v>
      </c>
      <c r="I18" s="5">
        <v>106</v>
      </c>
      <c r="J18" s="5">
        <v>107</v>
      </c>
      <c r="K18" s="5">
        <v>108</v>
      </c>
    </row>
    <row r="19" spans="1:11" ht="48" thickBot="1" x14ac:dyDescent="0.3">
      <c r="A19" s="6">
        <v>1.2</v>
      </c>
      <c r="B19" s="7" t="s">
        <v>23</v>
      </c>
      <c r="C19" s="5" t="s">
        <v>15</v>
      </c>
      <c r="D19" s="5">
        <v>95</v>
      </c>
      <c r="E19" s="5">
        <v>96</v>
      </c>
      <c r="F19" s="110">
        <v>97</v>
      </c>
      <c r="G19" s="111"/>
      <c r="H19" s="5">
        <v>97</v>
      </c>
      <c r="I19" s="5">
        <v>98</v>
      </c>
      <c r="J19" s="5">
        <v>98</v>
      </c>
      <c r="K19" s="5">
        <v>98</v>
      </c>
    </row>
    <row r="20" spans="1:11" ht="32.25" thickBot="1" x14ac:dyDescent="0.3">
      <c r="A20" s="9">
        <v>1.3</v>
      </c>
      <c r="B20" s="8" t="s">
        <v>24</v>
      </c>
      <c r="C20" s="5" t="s">
        <v>15</v>
      </c>
      <c r="D20" s="5"/>
      <c r="E20" s="5"/>
      <c r="F20" s="110"/>
      <c r="G20" s="111"/>
      <c r="H20" s="5">
        <v>95</v>
      </c>
      <c r="I20" s="5">
        <v>95</v>
      </c>
      <c r="J20" s="5">
        <v>95</v>
      </c>
      <c r="K20" s="5">
        <v>95</v>
      </c>
    </row>
    <row r="21" spans="1:11" ht="16.5" thickBot="1" x14ac:dyDescent="0.3">
      <c r="A21" s="6"/>
      <c r="B21" s="110" t="s">
        <v>25</v>
      </c>
      <c r="C21" s="116"/>
      <c r="D21" s="116"/>
      <c r="E21" s="116"/>
      <c r="F21" s="116"/>
      <c r="G21" s="116"/>
      <c r="H21" s="116"/>
      <c r="I21" s="116"/>
      <c r="J21" s="116"/>
      <c r="K21" s="119"/>
    </row>
    <row r="22" spans="1:11" ht="79.5" thickBot="1" x14ac:dyDescent="0.3">
      <c r="A22" s="6">
        <v>2.1</v>
      </c>
      <c r="B22" s="7" t="s">
        <v>26</v>
      </c>
      <c r="C22" s="5" t="s">
        <v>15</v>
      </c>
      <c r="D22" s="5">
        <v>2</v>
      </c>
      <c r="E22" s="20">
        <v>1</v>
      </c>
      <c r="F22" s="120">
        <v>13</v>
      </c>
      <c r="G22" s="111"/>
      <c r="H22" s="5">
        <v>14</v>
      </c>
      <c r="I22" s="5">
        <v>15</v>
      </c>
      <c r="J22" s="5">
        <v>16</v>
      </c>
      <c r="K22" s="5">
        <v>16</v>
      </c>
    </row>
    <row r="23" spans="1:11" ht="16.5" thickBot="1" x14ac:dyDescent="0.3">
      <c r="A23" s="6">
        <v>2.2000000000000002</v>
      </c>
      <c r="B23" s="10" t="s">
        <v>27</v>
      </c>
      <c r="C23" s="11" t="s">
        <v>28</v>
      </c>
      <c r="D23" s="19">
        <v>1</v>
      </c>
      <c r="E23" s="21">
        <v>1</v>
      </c>
      <c r="F23" s="116">
        <v>1</v>
      </c>
      <c r="G23" s="111"/>
      <c r="H23" s="5">
        <v>1</v>
      </c>
      <c r="I23" s="5">
        <v>1</v>
      </c>
      <c r="J23" s="5">
        <v>1</v>
      </c>
      <c r="K23" s="5">
        <v>1</v>
      </c>
    </row>
    <row r="24" spans="1:11" ht="16.5" thickBot="1" x14ac:dyDescent="0.3">
      <c r="A24" s="6">
        <v>2.2999999999999998</v>
      </c>
      <c r="B24" s="12" t="s">
        <v>29</v>
      </c>
      <c r="C24" s="11" t="s">
        <v>30</v>
      </c>
      <c r="D24" s="19">
        <v>50</v>
      </c>
      <c r="E24" s="21">
        <v>50</v>
      </c>
      <c r="F24" s="116">
        <v>50</v>
      </c>
      <c r="G24" s="111"/>
      <c r="H24" s="5">
        <v>50</v>
      </c>
      <c r="I24" s="5">
        <v>50</v>
      </c>
      <c r="J24" s="5">
        <v>50</v>
      </c>
      <c r="K24" s="5">
        <v>50</v>
      </c>
    </row>
    <row r="25" spans="1:11" ht="16.5" thickBot="1" x14ac:dyDescent="0.3">
      <c r="A25" s="6"/>
      <c r="B25" s="110" t="s">
        <v>31</v>
      </c>
      <c r="C25" s="116"/>
      <c r="D25" s="116"/>
      <c r="E25" s="121"/>
      <c r="F25" s="116"/>
      <c r="G25" s="116"/>
      <c r="H25" s="116"/>
      <c r="I25" s="116"/>
      <c r="J25" s="116"/>
      <c r="K25" s="119"/>
    </row>
    <row r="26" spans="1:11" ht="48" thickBot="1" x14ac:dyDescent="0.3">
      <c r="A26" s="6">
        <v>3.1</v>
      </c>
      <c r="B26" s="7" t="s">
        <v>32</v>
      </c>
      <c r="C26" s="5" t="s">
        <v>33</v>
      </c>
      <c r="D26" s="5">
        <v>95</v>
      </c>
      <c r="E26" s="5">
        <v>95</v>
      </c>
      <c r="F26" s="110">
        <v>95</v>
      </c>
      <c r="G26" s="111"/>
      <c r="H26" s="5">
        <v>95</v>
      </c>
      <c r="I26" s="5">
        <v>95</v>
      </c>
      <c r="J26" s="5">
        <v>95</v>
      </c>
      <c r="K26" s="5">
        <v>95</v>
      </c>
    </row>
    <row r="27" spans="1:11" ht="79.5" thickBot="1" x14ac:dyDescent="0.3">
      <c r="A27" s="6">
        <v>3.2</v>
      </c>
      <c r="B27" s="7" t="s">
        <v>34</v>
      </c>
      <c r="C27" s="5" t="s">
        <v>35</v>
      </c>
      <c r="D27" s="5">
        <v>390</v>
      </c>
      <c r="E27" s="5">
        <v>390</v>
      </c>
      <c r="F27" s="110">
        <v>390</v>
      </c>
      <c r="G27" s="111"/>
      <c r="H27" s="5">
        <v>390</v>
      </c>
      <c r="I27" s="5">
        <v>390</v>
      </c>
      <c r="J27" s="5">
        <v>390</v>
      </c>
      <c r="K27" s="5">
        <v>390</v>
      </c>
    </row>
    <row r="28" spans="1:11" ht="47.25" x14ac:dyDescent="0.25">
      <c r="A28" s="13">
        <v>3.3</v>
      </c>
      <c r="B28" s="14" t="s">
        <v>36</v>
      </c>
      <c r="C28" s="15" t="s">
        <v>15</v>
      </c>
      <c r="D28" s="15">
        <v>35</v>
      </c>
      <c r="E28" s="15">
        <v>35</v>
      </c>
      <c r="F28" s="117">
        <v>35</v>
      </c>
      <c r="G28" s="118"/>
      <c r="H28" s="15">
        <v>35</v>
      </c>
      <c r="I28" s="15">
        <v>35</v>
      </c>
      <c r="J28" s="15">
        <v>35</v>
      </c>
      <c r="K28" s="15">
        <v>35</v>
      </c>
    </row>
    <row r="29" spans="1:11" ht="15.75" x14ac:dyDescent="0.25">
      <c r="A29" s="13"/>
      <c r="B29" s="14"/>
      <c r="C29" s="15"/>
      <c r="D29" s="15"/>
      <c r="E29" s="15"/>
      <c r="F29" s="122"/>
      <c r="G29" s="123"/>
      <c r="H29" s="15"/>
      <c r="I29" s="15"/>
      <c r="J29" s="15"/>
      <c r="K29" s="15"/>
    </row>
    <row r="30" spans="1:11" x14ac:dyDescent="0.25">
      <c r="A30" s="114"/>
      <c r="B30" s="124" t="s">
        <v>37</v>
      </c>
      <c r="C30" s="114"/>
      <c r="D30" s="114"/>
      <c r="E30" s="114"/>
      <c r="F30" s="122"/>
      <c r="G30" s="123"/>
      <c r="H30" s="114"/>
      <c r="I30" s="114"/>
      <c r="J30" s="114"/>
      <c r="K30" s="114"/>
    </row>
    <row r="31" spans="1:11" x14ac:dyDescent="0.25">
      <c r="A31" s="114"/>
      <c r="B31" s="124"/>
      <c r="C31" s="114"/>
      <c r="D31" s="114"/>
      <c r="E31" s="114"/>
      <c r="F31" s="122"/>
      <c r="G31" s="123"/>
      <c r="H31" s="114"/>
      <c r="I31" s="114"/>
      <c r="J31" s="114"/>
      <c r="K31" s="114"/>
    </row>
    <row r="32" spans="1:11" ht="16.5" thickBot="1" x14ac:dyDescent="0.3">
      <c r="A32" s="6"/>
      <c r="B32" s="7"/>
      <c r="C32" s="5"/>
      <c r="D32" s="5"/>
      <c r="E32" s="5"/>
      <c r="F32" s="125"/>
      <c r="G32" s="126"/>
      <c r="H32" s="5"/>
      <c r="I32" s="5"/>
      <c r="J32" s="5"/>
      <c r="K32" s="5"/>
    </row>
    <row r="33" spans="1:11" x14ac:dyDescent="0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</row>
    <row r="34" spans="1:11" ht="15.75" x14ac:dyDescent="0.25">
      <c r="A34" s="1"/>
    </row>
    <row r="35" spans="1:11" ht="15.75" x14ac:dyDescent="0.25">
      <c r="A35" s="17"/>
    </row>
    <row r="36" spans="1:11" ht="15.75" x14ac:dyDescent="0.25">
      <c r="A36" s="17"/>
    </row>
    <row r="37" spans="1:11" ht="15.75" x14ac:dyDescent="0.25">
      <c r="A37" s="17"/>
    </row>
    <row r="38" spans="1:11" ht="15.75" x14ac:dyDescent="0.25">
      <c r="A38" s="17"/>
    </row>
    <row r="39" spans="1:11" ht="15.75" x14ac:dyDescent="0.25">
      <c r="A39" s="17"/>
    </row>
    <row r="40" spans="1:11" ht="15.75" x14ac:dyDescent="0.25">
      <c r="A40" s="17"/>
    </row>
    <row r="41" spans="1:11" ht="15.75" x14ac:dyDescent="0.25">
      <c r="A41" s="17"/>
    </row>
    <row r="42" spans="1:11" ht="15.75" x14ac:dyDescent="0.25">
      <c r="A42" s="17"/>
    </row>
    <row r="43" spans="1:11" ht="15.75" x14ac:dyDescent="0.25">
      <c r="A43" s="17"/>
    </row>
    <row r="44" spans="1:11" ht="15.75" x14ac:dyDescent="0.25">
      <c r="A44" s="17"/>
    </row>
    <row r="45" spans="1:11" ht="15.75" x14ac:dyDescent="0.25">
      <c r="A45" s="17"/>
    </row>
  </sheetData>
  <mergeCells count="42">
    <mergeCell ref="H1:K1"/>
    <mergeCell ref="H2:K2"/>
    <mergeCell ref="H3:K3"/>
    <mergeCell ref="H4:K4"/>
    <mergeCell ref="C6:K6"/>
    <mergeCell ref="H30:H31"/>
    <mergeCell ref="I30:I31"/>
    <mergeCell ref="J30:J31"/>
    <mergeCell ref="K30:K31"/>
    <mergeCell ref="F32:G32"/>
    <mergeCell ref="F29:G29"/>
    <mergeCell ref="A30:A31"/>
    <mergeCell ref="B30:B31"/>
    <mergeCell ref="C30:C31"/>
    <mergeCell ref="D30:D31"/>
    <mergeCell ref="E30:E31"/>
    <mergeCell ref="F30:G31"/>
    <mergeCell ref="F28:G28"/>
    <mergeCell ref="B17:K17"/>
    <mergeCell ref="F18:G18"/>
    <mergeCell ref="F19:G19"/>
    <mergeCell ref="F20:G20"/>
    <mergeCell ref="B21:K21"/>
    <mergeCell ref="F22:G22"/>
    <mergeCell ref="F23:G23"/>
    <mergeCell ref="F24:G24"/>
    <mergeCell ref="B25:K25"/>
    <mergeCell ref="F26:G26"/>
    <mergeCell ref="F27:G27"/>
    <mergeCell ref="F16:G16"/>
    <mergeCell ref="B2:B4"/>
    <mergeCell ref="A8:A10"/>
    <mergeCell ref="B8:B10"/>
    <mergeCell ref="C8:C10"/>
    <mergeCell ref="D8:K8"/>
    <mergeCell ref="F9:G9"/>
    <mergeCell ref="F10:G10"/>
    <mergeCell ref="B11:K11"/>
    <mergeCell ref="F12:G12"/>
    <mergeCell ref="F13:G13"/>
    <mergeCell ref="F14:G14"/>
    <mergeCell ref="F15:G1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29" workbookViewId="0">
      <selection activeCell="B35" sqref="B35"/>
    </sheetView>
  </sheetViews>
  <sheetFormatPr defaultRowHeight="15" x14ac:dyDescent="0.25"/>
  <cols>
    <col min="1" max="1" width="9.85546875" customWidth="1"/>
    <col min="2" max="2" width="64.7109375" customWidth="1"/>
    <col min="3" max="3" width="17.5703125" customWidth="1"/>
    <col min="4" max="4" width="18.140625" customWidth="1"/>
    <col min="5" max="5" width="33.28515625" customWidth="1"/>
  </cols>
  <sheetData>
    <row r="1" spans="1:6" ht="88.5" customHeight="1" x14ac:dyDescent="0.25">
      <c r="A1" s="55"/>
      <c r="B1" s="55"/>
      <c r="C1" s="55"/>
      <c r="D1" s="55"/>
      <c r="E1" s="136" t="s">
        <v>614</v>
      </c>
      <c r="F1" s="136"/>
    </row>
    <row r="2" spans="1:6" ht="14.25" customHeight="1" x14ac:dyDescent="0.25">
      <c r="A2" s="55"/>
      <c r="B2" s="55"/>
      <c r="C2" s="55"/>
      <c r="D2" s="55"/>
      <c r="E2" s="78"/>
      <c r="F2" s="82"/>
    </row>
    <row r="3" spans="1:6" ht="15.75" x14ac:dyDescent="0.25">
      <c r="A3" s="132" t="s">
        <v>539</v>
      </c>
      <c r="B3" s="132"/>
      <c r="C3" s="132"/>
      <c r="D3" s="132"/>
      <c r="E3" s="132"/>
      <c r="F3" s="132"/>
    </row>
    <row r="4" spans="1:6" ht="47.25" customHeight="1" x14ac:dyDescent="0.25">
      <c r="A4" s="55"/>
      <c r="B4" s="55"/>
      <c r="C4" s="55"/>
      <c r="D4" s="55"/>
      <c r="E4" s="55"/>
      <c r="F4" s="55"/>
    </row>
    <row r="5" spans="1:6" ht="15.75" x14ac:dyDescent="0.25">
      <c r="A5" s="56" t="s">
        <v>540</v>
      </c>
      <c r="B5" s="55"/>
      <c r="C5" s="55"/>
      <c r="D5" s="55" t="s">
        <v>541</v>
      </c>
      <c r="E5" s="55"/>
      <c r="F5" s="55"/>
    </row>
    <row r="6" spans="1:6" ht="15.75" customHeight="1" x14ac:dyDescent="0.25">
      <c r="A6" s="56" t="s">
        <v>542</v>
      </c>
      <c r="B6" s="55"/>
      <c r="C6" s="55"/>
      <c r="D6" s="130" t="s">
        <v>615</v>
      </c>
      <c r="E6" s="130"/>
      <c r="F6" s="130"/>
    </row>
    <row r="7" spans="1:6" ht="15.75" x14ac:dyDescent="0.25">
      <c r="A7" s="56"/>
      <c r="B7" s="65"/>
      <c r="C7" s="55"/>
      <c r="D7" s="131"/>
      <c r="E7" s="131"/>
      <c r="F7" s="131"/>
    </row>
    <row r="8" spans="1:6" ht="15.75" customHeight="1" x14ac:dyDescent="0.25">
      <c r="A8" s="57" t="s">
        <v>3</v>
      </c>
      <c r="B8" s="57" t="s">
        <v>544</v>
      </c>
      <c r="C8" s="57" t="s">
        <v>545</v>
      </c>
      <c r="D8" s="57" t="s">
        <v>44</v>
      </c>
      <c r="E8" s="57" t="s">
        <v>546</v>
      </c>
      <c r="F8" s="57" t="s">
        <v>547</v>
      </c>
    </row>
    <row r="9" spans="1:6" ht="15.75" x14ac:dyDescent="0.25">
      <c r="A9" s="58" t="s">
        <v>51</v>
      </c>
      <c r="B9" s="133" t="s">
        <v>548</v>
      </c>
      <c r="C9" s="133"/>
      <c r="D9" s="133"/>
      <c r="E9" s="133"/>
      <c r="F9" s="133"/>
    </row>
    <row r="10" spans="1:6" ht="78.75" x14ac:dyDescent="0.25">
      <c r="A10" s="59" t="s">
        <v>80</v>
      </c>
      <c r="B10" s="66" t="s">
        <v>549</v>
      </c>
      <c r="C10" s="72" t="s">
        <v>615</v>
      </c>
      <c r="D10" s="72" t="s">
        <v>550</v>
      </c>
      <c r="E10" s="59" t="s">
        <v>551</v>
      </c>
      <c r="F10" s="59" t="s">
        <v>552</v>
      </c>
    </row>
    <row r="11" spans="1:6" ht="15.75" x14ac:dyDescent="0.25">
      <c r="A11" s="58">
        <v>2</v>
      </c>
      <c r="B11" s="133" t="s">
        <v>553</v>
      </c>
      <c r="C11" s="133"/>
      <c r="D11" s="133"/>
      <c r="E11" s="133"/>
      <c r="F11" s="133"/>
    </row>
    <row r="12" spans="1:6" ht="78.75" x14ac:dyDescent="0.25">
      <c r="A12" s="59" t="s">
        <v>146</v>
      </c>
      <c r="B12" s="66" t="s">
        <v>554</v>
      </c>
      <c r="C12" s="72" t="s">
        <v>615</v>
      </c>
      <c r="D12" s="72" t="s">
        <v>550</v>
      </c>
      <c r="E12" s="59" t="s">
        <v>555</v>
      </c>
      <c r="F12" s="59" t="s">
        <v>552</v>
      </c>
    </row>
    <row r="13" spans="1:6" ht="57.75" customHeight="1" x14ac:dyDescent="0.25">
      <c r="A13" s="58" t="s">
        <v>556</v>
      </c>
      <c r="B13" s="133" t="s">
        <v>557</v>
      </c>
      <c r="C13" s="133"/>
      <c r="D13" s="133"/>
      <c r="E13" s="133"/>
      <c r="F13" s="133"/>
    </row>
    <row r="14" spans="1:6" ht="93" customHeight="1" x14ac:dyDescent="0.25">
      <c r="A14" s="60" t="s">
        <v>45</v>
      </c>
      <c r="B14" s="67" t="s">
        <v>558</v>
      </c>
      <c r="C14" s="73" t="s">
        <v>615</v>
      </c>
      <c r="D14" s="73" t="s">
        <v>550</v>
      </c>
      <c r="E14" s="74" t="s">
        <v>559</v>
      </c>
      <c r="F14" s="59" t="s">
        <v>560</v>
      </c>
    </row>
    <row r="15" spans="1:6" ht="75" customHeight="1" x14ac:dyDescent="0.25">
      <c r="A15" s="61" t="s">
        <v>561</v>
      </c>
      <c r="B15" s="68" t="s">
        <v>562</v>
      </c>
      <c r="C15" s="73" t="s">
        <v>615</v>
      </c>
      <c r="D15" s="73" t="s">
        <v>550</v>
      </c>
      <c r="E15" s="79" t="s">
        <v>563</v>
      </c>
      <c r="F15" s="59" t="s">
        <v>564</v>
      </c>
    </row>
    <row r="16" spans="1:6" ht="110.25" x14ac:dyDescent="0.25">
      <c r="A16" s="61" t="s">
        <v>565</v>
      </c>
      <c r="B16" s="69" t="s">
        <v>566</v>
      </c>
      <c r="C16" s="73" t="s">
        <v>615</v>
      </c>
      <c r="D16" s="73" t="s">
        <v>550</v>
      </c>
      <c r="E16" s="59" t="s">
        <v>567</v>
      </c>
      <c r="F16" s="59" t="s">
        <v>568</v>
      </c>
    </row>
    <row r="17" spans="1:6" ht="116.25" customHeight="1" x14ac:dyDescent="0.25">
      <c r="A17" s="61" t="s">
        <v>569</v>
      </c>
      <c r="B17" s="69" t="s">
        <v>570</v>
      </c>
      <c r="C17" s="73" t="s">
        <v>615</v>
      </c>
      <c r="D17" s="73" t="s">
        <v>550</v>
      </c>
      <c r="E17" s="80" t="s">
        <v>571</v>
      </c>
      <c r="F17" s="57" t="s">
        <v>572</v>
      </c>
    </row>
    <row r="18" spans="1:6" ht="74.25" customHeight="1" x14ac:dyDescent="0.25">
      <c r="A18" s="62" t="s">
        <v>573</v>
      </c>
      <c r="B18" s="137" t="s">
        <v>574</v>
      </c>
      <c r="C18" s="138"/>
      <c r="D18" s="138"/>
      <c r="E18" s="138"/>
      <c r="F18" s="139"/>
    </row>
    <row r="19" spans="1:6" ht="80.25" customHeight="1" x14ac:dyDescent="0.25">
      <c r="A19" s="60" t="s">
        <v>243</v>
      </c>
      <c r="B19" s="67" t="s">
        <v>575</v>
      </c>
      <c r="C19" s="74" t="s">
        <v>615</v>
      </c>
      <c r="D19" s="73" t="s">
        <v>550</v>
      </c>
      <c r="E19" s="73" t="s">
        <v>576</v>
      </c>
      <c r="F19" s="73" t="s">
        <v>577</v>
      </c>
    </row>
    <row r="20" spans="1:6" ht="31.5" customHeight="1" x14ac:dyDescent="0.25">
      <c r="A20" s="134" t="s">
        <v>268</v>
      </c>
      <c r="B20" s="140" t="s">
        <v>578</v>
      </c>
      <c r="C20" s="142" t="s">
        <v>615</v>
      </c>
      <c r="D20" s="144" t="s">
        <v>550</v>
      </c>
      <c r="E20" s="73" t="s">
        <v>579</v>
      </c>
      <c r="F20" s="144" t="s">
        <v>580</v>
      </c>
    </row>
    <row r="21" spans="1:6" ht="69.75" customHeight="1" x14ac:dyDescent="0.25">
      <c r="A21" s="135"/>
      <c r="B21" s="141"/>
      <c r="C21" s="143"/>
      <c r="D21" s="135"/>
      <c r="E21" s="72" t="s">
        <v>581</v>
      </c>
      <c r="F21" s="135"/>
    </row>
    <row r="22" spans="1:6" ht="80.25" customHeight="1" x14ac:dyDescent="0.25">
      <c r="A22" s="62" t="s">
        <v>293</v>
      </c>
      <c r="B22" s="67" t="s">
        <v>582</v>
      </c>
      <c r="C22" s="75" t="s">
        <v>615</v>
      </c>
      <c r="D22" s="72" t="s">
        <v>550</v>
      </c>
      <c r="E22" s="73" t="s">
        <v>583</v>
      </c>
      <c r="F22" s="72" t="s">
        <v>584</v>
      </c>
    </row>
    <row r="23" spans="1:6" ht="63.75" customHeight="1" x14ac:dyDescent="0.25">
      <c r="A23" s="134" t="s">
        <v>308</v>
      </c>
      <c r="B23" s="140" t="s">
        <v>585</v>
      </c>
      <c r="C23" s="142" t="s">
        <v>615</v>
      </c>
      <c r="D23" s="144" t="s">
        <v>550</v>
      </c>
      <c r="E23" s="144" t="s">
        <v>586</v>
      </c>
      <c r="F23" s="72" t="s">
        <v>587</v>
      </c>
    </row>
    <row r="24" spans="1:6" ht="15.75" customHeight="1" x14ac:dyDescent="0.25">
      <c r="A24" s="135"/>
      <c r="B24" s="141"/>
      <c r="C24" s="143"/>
      <c r="D24" s="135"/>
      <c r="E24" s="145"/>
      <c r="F24" s="73" t="s">
        <v>588</v>
      </c>
    </row>
    <row r="25" spans="1:6" ht="15.75" x14ac:dyDescent="0.25">
      <c r="A25" s="57" t="s">
        <v>339</v>
      </c>
      <c r="B25" s="146" t="s">
        <v>616</v>
      </c>
      <c r="C25" s="146"/>
      <c r="D25" s="146"/>
      <c r="E25" s="146"/>
      <c r="F25" s="146"/>
    </row>
    <row r="26" spans="1:6" ht="189" x14ac:dyDescent="0.25">
      <c r="A26" s="63" t="s">
        <v>343</v>
      </c>
      <c r="B26" s="68" t="s">
        <v>589</v>
      </c>
      <c r="C26" s="76" t="s">
        <v>615</v>
      </c>
      <c r="D26" s="72" t="s">
        <v>550</v>
      </c>
      <c r="E26" s="72" t="s">
        <v>590</v>
      </c>
      <c r="F26" s="68" t="s">
        <v>591</v>
      </c>
    </row>
    <row r="27" spans="1:6" ht="204.75" x14ac:dyDescent="0.25">
      <c r="A27" s="63" t="s">
        <v>355</v>
      </c>
      <c r="B27" s="68" t="s">
        <v>592</v>
      </c>
      <c r="C27" s="77" t="s">
        <v>615</v>
      </c>
      <c r="D27" s="77" t="s">
        <v>550</v>
      </c>
      <c r="E27" s="81" t="s">
        <v>593</v>
      </c>
      <c r="F27" s="72" t="s">
        <v>594</v>
      </c>
    </row>
    <row r="28" spans="1:6" ht="378" x14ac:dyDescent="0.25">
      <c r="A28" s="63" t="s">
        <v>367</v>
      </c>
      <c r="B28" s="70" t="s">
        <v>595</v>
      </c>
      <c r="C28" s="77" t="s">
        <v>543</v>
      </c>
      <c r="D28" s="77" t="s">
        <v>550</v>
      </c>
      <c r="E28" s="77" t="s">
        <v>596</v>
      </c>
      <c r="F28" s="68" t="s">
        <v>597</v>
      </c>
    </row>
    <row r="29" spans="1:6" ht="15.75" x14ac:dyDescent="0.25">
      <c r="A29" s="62" t="s">
        <v>377</v>
      </c>
      <c r="B29" s="137" t="s">
        <v>598</v>
      </c>
      <c r="C29" s="138"/>
      <c r="D29" s="138"/>
      <c r="E29" s="138"/>
      <c r="F29" s="139"/>
    </row>
    <row r="30" spans="1:6" ht="63" x14ac:dyDescent="0.25">
      <c r="A30" s="60" t="s">
        <v>382</v>
      </c>
      <c r="B30" s="67" t="s">
        <v>599</v>
      </c>
      <c r="C30" s="74" t="s">
        <v>617</v>
      </c>
      <c r="D30" s="73" t="s">
        <v>550</v>
      </c>
      <c r="E30" s="73" t="s">
        <v>600</v>
      </c>
      <c r="F30" s="144" t="s">
        <v>601</v>
      </c>
    </row>
    <row r="31" spans="1:6" ht="63" x14ac:dyDescent="0.25">
      <c r="A31" s="60" t="s">
        <v>417</v>
      </c>
      <c r="B31" s="67" t="s">
        <v>602</v>
      </c>
      <c r="C31" s="74" t="s">
        <v>615</v>
      </c>
      <c r="D31" s="73" t="s">
        <v>550</v>
      </c>
      <c r="E31" s="73" t="s">
        <v>603</v>
      </c>
      <c r="F31" s="145"/>
    </row>
    <row r="32" spans="1:6" ht="15.75" x14ac:dyDescent="0.25">
      <c r="A32" s="134" t="s">
        <v>429</v>
      </c>
      <c r="B32" s="140" t="s">
        <v>604</v>
      </c>
      <c r="C32" s="142" t="s">
        <v>617</v>
      </c>
      <c r="D32" s="144" t="s">
        <v>550</v>
      </c>
      <c r="E32" s="73" t="s">
        <v>605</v>
      </c>
      <c r="F32" s="144" t="s">
        <v>606</v>
      </c>
    </row>
    <row r="33" spans="1:6" ht="15.75" x14ac:dyDescent="0.25">
      <c r="A33" s="147"/>
      <c r="B33" s="148"/>
      <c r="C33" s="149"/>
      <c r="D33" s="145"/>
      <c r="E33" s="73" t="s">
        <v>607</v>
      </c>
      <c r="F33" s="145"/>
    </row>
    <row r="34" spans="1:6" ht="173.25" x14ac:dyDescent="0.25">
      <c r="A34" s="64" t="s">
        <v>479</v>
      </c>
      <c r="B34" s="71" t="s">
        <v>608</v>
      </c>
      <c r="C34" s="74" t="s">
        <v>615</v>
      </c>
      <c r="D34" s="73" t="s">
        <v>550</v>
      </c>
      <c r="E34" s="73" t="s">
        <v>609</v>
      </c>
      <c r="F34" s="73" t="s">
        <v>610</v>
      </c>
    </row>
    <row r="35" spans="1:6" ht="94.5" x14ac:dyDescent="0.25">
      <c r="A35" s="83" t="s">
        <v>500</v>
      </c>
      <c r="B35" s="68" t="s">
        <v>611</v>
      </c>
      <c r="C35" s="84" t="s">
        <v>617</v>
      </c>
      <c r="D35" s="72" t="s">
        <v>550</v>
      </c>
      <c r="E35" s="72" t="s">
        <v>612</v>
      </c>
      <c r="F35" s="72" t="s">
        <v>613</v>
      </c>
    </row>
    <row r="36" spans="1:6" ht="15.75" x14ac:dyDescent="0.25">
      <c r="A36" s="55"/>
      <c r="B36" s="55"/>
      <c r="C36" s="85"/>
      <c r="D36" s="55"/>
      <c r="E36" s="55"/>
      <c r="F36" s="55"/>
    </row>
  </sheetData>
  <mergeCells count="25">
    <mergeCell ref="E23:E24"/>
    <mergeCell ref="B25:F25"/>
    <mergeCell ref="B29:F29"/>
    <mergeCell ref="F30:F31"/>
    <mergeCell ref="A32:A33"/>
    <mergeCell ref="B32:B33"/>
    <mergeCell ref="C32:C33"/>
    <mergeCell ref="D32:D33"/>
    <mergeCell ref="F32:F33"/>
    <mergeCell ref="D6:F7"/>
    <mergeCell ref="A3:F3"/>
    <mergeCell ref="B9:F9"/>
    <mergeCell ref="A23:A24"/>
    <mergeCell ref="E1:F1"/>
    <mergeCell ref="B11:F11"/>
    <mergeCell ref="B13:F13"/>
    <mergeCell ref="B18:F18"/>
    <mergeCell ref="A20:A21"/>
    <mergeCell ref="B20:B21"/>
    <mergeCell ref="C20:C21"/>
    <mergeCell ref="D20:D21"/>
    <mergeCell ref="F20:F21"/>
    <mergeCell ref="B23:B24"/>
    <mergeCell ref="C23:C24"/>
    <mergeCell ref="D23:D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opLeftCell="A10" workbookViewId="0">
      <selection activeCell="H21" sqref="H21"/>
    </sheetView>
  </sheetViews>
  <sheetFormatPr defaultRowHeight="15" x14ac:dyDescent="0.25"/>
  <cols>
    <col min="1" max="1" width="6.42578125" customWidth="1"/>
    <col min="2" max="2" width="17" customWidth="1"/>
    <col min="3" max="3" width="12.42578125" customWidth="1"/>
    <col min="11" max="11" width="18.140625" customWidth="1"/>
  </cols>
  <sheetData>
    <row r="1" spans="1:11" ht="105.75" customHeight="1" x14ac:dyDescent="0.25">
      <c r="A1" s="55"/>
      <c r="B1" s="55"/>
      <c r="C1" s="55"/>
      <c r="D1" s="55"/>
      <c r="E1" s="55"/>
      <c r="F1" s="55"/>
      <c r="G1" s="55"/>
      <c r="H1" s="78"/>
      <c r="I1" s="82"/>
      <c r="J1" s="136" t="s">
        <v>632</v>
      </c>
      <c r="K1" s="136"/>
    </row>
    <row r="2" spans="1:11" ht="15.75" x14ac:dyDescent="0.25">
      <c r="A2" s="55"/>
      <c r="B2" s="55"/>
      <c r="C2" s="55"/>
      <c r="D2" s="55"/>
      <c r="E2" s="55"/>
      <c r="F2" s="55"/>
      <c r="G2" s="55"/>
      <c r="H2" s="78"/>
      <c r="I2" s="82"/>
      <c r="J2" s="82"/>
      <c r="K2" s="55"/>
    </row>
    <row r="3" spans="1:11" ht="15.75" x14ac:dyDescent="0.25">
      <c r="A3" s="132" t="s">
        <v>618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1" ht="32.25" customHeight="1" x14ac:dyDescent="0.25">
      <c r="A4" s="55"/>
      <c r="B4" s="55"/>
      <c r="C4" s="55"/>
      <c r="D4" s="55"/>
      <c r="E4" s="55"/>
      <c r="F4" s="55"/>
      <c r="G4" s="55"/>
      <c r="H4" s="78"/>
      <c r="I4" s="82"/>
      <c r="J4" s="82"/>
      <c r="K4" s="55"/>
    </row>
    <row r="5" spans="1:11" ht="15.75" x14ac:dyDescent="0.25">
      <c r="A5" s="56" t="s">
        <v>540</v>
      </c>
      <c r="B5" s="55"/>
      <c r="C5" s="55"/>
      <c r="D5" s="55" t="s">
        <v>633</v>
      </c>
      <c r="E5" s="55"/>
      <c r="F5" s="55"/>
      <c r="G5" s="55"/>
      <c r="H5" s="55"/>
      <c r="I5" s="55"/>
      <c r="J5" s="55"/>
      <c r="K5" s="55"/>
    </row>
    <row r="6" spans="1:11" ht="15.75" x14ac:dyDescent="0.25">
      <c r="A6" s="56" t="s">
        <v>542</v>
      </c>
      <c r="B6" s="55"/>
      <c r="C6" s="55"/>
      <c r="D6" s="152" t="s">
        <v>615</v>
      </c>
      <c r="E6" s="152"/>
      <c r="F6" s="152"/>
      <c r="G6" s="152"/>
      <c r="H6" s="152"/>
      <c r="I6" s="55"/>
      <c r="J6" s="55"/>
      <c r="K6" s="55"/>
    </row>
    <row r="7" spans="1:11" ht="15.75" customHeight="1" thickBot="1" x14ac:dyDescent="0.3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ht="16.5" customHeight="1" thickBot="1" x14ac:dyDescent="0.3">
      <c r="A8" s="153" t="s">
        <v>3</v>
      </c>
      <c r="B8" s="153" t="s">
        <v>619</v>
      </c>
      <c r="C8" s="153" t="s">
        <v>46</v>
      </c>
      <c r="D8" s="156"/>
      <c r="E8" s="156"/>
      <c r="F8" s="156"/>
      <c r="G8" s="156"/>
      <c r="H8" s="156"/>
      <c r="I8" s="156"/>
      <c r="J8" s="157"/>
      <c r="K8" s="153" t="s">
        <v>620</v>
      </c>
    </row>
    <row r="9" spans="1:11" ht="172.5" customHeight="1" thickBot="1" x14ac:dyDescent="0.3">
      <c r="A9" s="154"/>
      <c r="B9" s="154"/>
      <c r="C9" s="154"/>
      <c r="D9" s="22" t="s">
        <v>621</v>
      </c>
      <c r="E9" s="22" t="s">
        <v>622</v>
      </c>
      <c r="F9" s="22" t="s">
        <v>623</v>
      </c>
      <c r="G9" s="22" t="s">
        <v>624</v>
      </c>
      <c r="H9" s="22" t="s">
        <v>625</v>
      </c>
      <c r="I9" s="22" t="s">
        <v>626</v>
      </c>
      <c r="J9" s="22" t="s">
        <v>627</v>
      </c>
      <c r="K9" s="154"/>
    </row>
    <row r="10" spans="1:11" ht="93.75" customHeight="1" thickBot="1" x14ac:dyDescent="0.3">
      <c r="A10" s="155"/>
      <c r="B10" s="155"/>
      <c r="C10" s="155"/>
      <c r="D10" s="22" t="s">
        <v>10</v>
      </c>
      <c r="E10" s="22" t="s">
        <v>11</v>
      </c>
      <c r="F10" s="22" t="s">
        <v>12</v>
      </c>
      <c r="G10" s="22" t="s">
        <v>12</v>
      </c>
      <c r="H10" s="22" t="s">
        <v>12</v>
      </c>
      <c r="I10" s="22" t="s">
        <v>12</v>
      </c>
      <c r="J10" s="22" t="s">
        <v>12</v>
      </c>
      <c r="K10" s="155"/>
    </row>
    <row r="11" spans="1:11" ht="46.5" customHeight="1" x14ac:dyDescent="0.25">
      <c r="A11" s="86"/>
      <c r="B11" s="158" t="s">
        <v>634</v>
      </c>
      <c r="C11" s="159"/>
      <c r="D11" s="159"/>
      <c r="E11" s="159"/>
      <c r="F11" s="159"/>
      <c r="G11" s="159"/>
      <c r="H11" s="159"/>
      <c r="I11" s="159"/>
      <c r="J11" s="159"/>
      <c r="K11" s="160"/>
    </row>
    <row r="12" spans="1:11" ht="24.75" customHeight="1" x14ac:dyDescent="0.25">
      <c r="A12" s="161" t="s">
        <v>628</v>
      </c>
      <c r="B12" s="151" t="s">
        <v>629</v>
      </c>
      <c r="C12" s="150" t="s">
        <v>630</v>
      </c>
      <c r="D12" s="150">
        <v>1</v>
      </c>
      <c r="E12" s="150">
        <v>1</v>
      </c>
      <c r="F12" s="150">
        <v>1</v>
      </c>
      <c r="G12" s="150">
        <v>1</v>
      </c>
      <c r="H12" s="150">
        <v>1</v>
      </c>
      <c r="I12" s="150">
        <v>1</v>
      </c>
      <c r="J12" s="150">
        <v>1</v>
      </c>
      <c r="K12" s="151" t="s">
        <v>631</v>
      </c>
    </row>
    <row r="13" spans="1:11" ht="16.5" customHeight="1" x14ac:dyDescent="0.25">
      <c r="A13" s="161"/>
      <c r="B13" s="151"/>
      <c r="C13" s="150"/>
      <c r="D13" s="150"/>
      <c r="E13" s="150"/>
      <c r="F13" s="150"/>
      <c r="G13" s="150"/>
      <c r="H13" s="150"/>
      <c r="I13" s="150"/>
      <c r="J13" s="150"/>
      <c r="K13" s="151"/>
    </row>
    <row r="14" spans="1:11" ht="76.5" customHeight="1" x14ac:dyDescent="0.25">
      <c r="A14" s="161"/>
      <c r="B14" s="151"/>
      <c r="C14" s="150"/>
      <c r="D14" s="150"/>
      <c r="E14" s="150"/>
      <c r="F14" s="150"/>
      <c r="G14" s="150"/>
      <c r="H14" s="150"/>
      <c r="I14" s="150"/>
      <c r="J14" s="150"/>
      <c r="K14" s="151"/>
    </row>
    <row r="15" spans="1:11" x14ac:dyDescent="0.25">
      <c r="A15" s="16"/>
      <c r="B15" s="16"/>
      <c r="C15" s="16"/>
      <c r="D15" s="16"/>
      <c r="E15" s="16"/>
      <c r="F15" s="16"/>
      <c r="G15" s="16"/>
      <c r="H15" s="16"/>
      <c r="I15" s="16"/>
    </row>
  </sheetData>
  <mergeCells count="20">
    <mergeCell ref="K12:K14"/>
    <mergeCell ref="J1:K1"/>
    <mergeCell ref="A3:K3"/>
    <mergeCell ref="D6:H6"/>
    <mergeCell ref="A8:A10"/>
    <mergeCell ref="B8:B10"/>
    <mergeCell ref="C8:C10"/>
    <mergeCell ref="D8:J8"/>
    <mergeCell ref="K8:K10"/>
    <mergeCell ref="B11:K11"/>
    <mergeCell ref="A12:A14"/>
    <mergeCell ref="B12:B14"/>
    <mergeCell ref="C12:C14"/>
    <mergeCell ref="D12:D14"/>
    <mergeCell ref="E12:E14"/>
    <mergeCell ref="F12:F14"/>
    <mergeCell ref="G12:G14"/>
    <mergeCell ref="H12:H14"/>
    <mergeCell ref="I12:I14"/>
    <mergeCell ref="J12:J14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4"/>
  <sheetViews>
    <sheetView topLeftCell="A182" zoomScaleNormal="100" workbookViewId="0">
      <selection activeCell="N190" sqref="N190"/>
    </sheetView>
  </sheetViews>
  <sheetFormatPr defaultRowHeight="15" x14ac:dyDescent="0.25"/>
  <cols>
    <col min="1" max="1" width="8.28515625" customWidth="1"/>
    <col min="2" max="2" width="41" customWidth="1"/>
    <col min="3" max="4" width="10.28515625" style="3" customWidth="1"/>
    <col min="5" max="5" width="7.5703125" style="3" customWidth="1"/>
    <col min="6" max="6" width="6" customWidth="1"/>
    <col min="7" max="7" width="5.5703125" customWidth="1"/>
    <col min="8" max="8" width="5.28515625" customWidth="1"/>
    <col min="9" max="9" width="13.140625" customWidth="1"/>
    <col min="10" max="10" width="6.5703125" customWidth="1"/>
    <col min="11" max="16" width="11.5703125" bestFit="1" customWidth="1"/>
  </cols>
  <sheetData>
    <row r="1" spans="1:16" ht="15" customHeight="1" x14ac:dyDescent="0.25">
      <c r="H1" s="167" t="s">
        <v>538</v>
      </c>
      <c r="I1" s="167"/>
      <c r="J1" s="167"/>
      <c r="K1" s="167"/>
      <c r="L1" s="167"/>
      <c r="M1" s="167"/>
    </row>
    <row r="2" spans="1:16" x14ac:dyDescent="0.25">
      <c r="H2" s="167"/>
      <c r="I2" s="167"/>
      <c r="J2" s="167"/>
      <c r="K2" s="167"/>
      <c r="L2" s="167"/>
      <c r="M2" s="167"/>
    </row>
    <row r="3" spans="1:16" ht="28.5" customHeight="1" x14ac:dyDescent="0.25">
      <c r="H3" s="167"/>
      <c r="I3" s="167"/>
      <c r="J3" s="167"/>
      <c r="K3" s="167"/>
      <c r="L3" s="167"/>
      <c r="M3" s="167"/>
    </row>
    <row r="4" spans="1:16" x14ac:dyDescent="0.25">
      <c r="B4" s="37" t="s">
        <v>514</v>
      </c>
      <c r="C4" s="37"/>
      <c r="D4" s="37"/>
      <c r="E4" s="37"/>
      <c r="F4" s="37"/>
      <c r="G4" s="37"/>
      <c r="H4" s="37"/>
      <c r="I4" s="38"/>
      <c r="J4" s="3"/>
    </row>
    <row r="5" spans="1:16" s="3" customFormat="1" x14ac:dyDescent="0.25">
      <c r="B5" s="37"/>
      <c r="C5" s="37"/>
      <c r="D5" s="37"/>
      <c r="E5" s="37"/>
      <c r="F5" s="41"/>
      <c r="G5" s="41"/>
      <c r="H5" s="41"/>
      <c r="I5" s="38"/>
    </row>
    <row r="6" spans="1:16" s="3" customFormat="1" ht="36" customHeight="1" x14ac:dyDescent="0.25">
      <c r="B6" s="43" t="s">
        <v>523</v>
      </c>
      <c r="C6" s="162" t="s">
        <v>521</v>
      </c>
      <c r="D6" s="162"/>
      <c r="E6" s="162"/>
      <c r="F6" s="163" t="s">
        <v>522</v>
      </c>
      <c r="G6" s="163"/>
      <c r="H6" s="163"/>
      <c r="I6" s="163"/>
      <c r="J6" s="163"/>
      <c r="K6" s="164" t="s">
        <v>527</v>
      </c>
      <c r="L6" s="165"/>
      <c r="M6" s="165"/>
      <c r="N6" s="165"/>
      <c r="O6" s="165"/>
      <c r="P6" s="166"/>
    </row>
    <row r="7" spans="1:16" s="3" customFormat="1" ht="45" customHeight="1" x14ac:dyDescent="0.25">
      <c r="B7" s="39" t="s">
        <v>520</v>
      </c>
      <c r="C7" s="44" t="s">
        <v>524</v>
      </c>
      <c r="D7" s="44" t="s">
        <v>525</v>
      </c>
      <c r="E7" s="44" t="s">
        <v>526</v>
      </c>
      <c r="F7" s="46" t="s">
        <v>519</v>
      </c>
      <c r="G7" s="46" t="s">
        <v>517</v>
      </c>
      <c r="H7" s="46" t="s">
        <v>518</v>
      </c>
      <c r="I7" s="46" t="s">
        <v>516</v>
      </c>
      <c r="J7" s="42" t="s">
        <v>515</v>
      </c>
      <c r="K7" s="42">
        <v>2021</v>
      </c>
      <c r="L7" s="42">
        <v>2022</v>
      </c>
      <c r="M7" s="42">
        <v>2023</v>
      </c>
      <c r="N7" s="42">
        <v>2024</v>
      </c>
      <c r="O7" s="42">
        <v>2025</v>
      </c>
      <c r="P7" s="42">
        <v>2026</v>
      </c>
    </row>
    <row r="8" spans="1:16" ht="47.25" customHeight="1" x14ac:dyDescent="0.25">
      <c r="A8" s="23"/>
      <c r="B8" s="40" t="s">
        <v>47</v>
      </c>
      <c r="C8" s="45">
        <v>1</v>
      </c>
      <c r="D8" s="40"/>
      <c r="E8" s="40"/>
      <c r="F8" s="24">
        <v>801</v>
      </c>
      <c r="G8" s="23" t="s">
        <v>48</v>
      </c>
      <c r="H8" s="23" t="s">
        <v>48</v>
      </c>
      <c r="I8" s="23" t="s">
        <v>49</v>
      </c>
      <c r="J8" s="23" t="s">
        <v>50</v>
      </c>
      <c r="K8" s="47">
        <f>K9+K66+K104+K127+K172+K192</f>
        <v>7522799.9000000004</v>
      </c>
      <c r="L8" s="47">
        <f>L9+L66+L104+L127+L172+L192</f>
        <v>5977900</v>
      </c>
      <c r="M8" s="47">
        <f t="shared" ref="M8:P8" si="0">M9+M66+M104+M127+M172+M192</f>
        <v>5824600.0999999996</v>
      </c>
      <c r="N8" s="47">
        <f t="shared" si="0"/>
        <v>5804600</v>
      </c>
      <c r="O8" s="47">
        <f t="shared" si="0"/>
        <v>5804600</v>
      </c>
      <c r="P8" s="47">
        <f t="shared" si="0"/>
        <v>5804600</v>
      </c>
    </row>
    <row r="9" spans="1:16" ht="48.75" customHeight="1" x14ac:dyDescent="0.25">
      <c r="A9" s="36" t="s">
        <v>51</v>
      </c>
      <c r="B9" s="35" t="s">
        <v>52</v>
      </c>
      <c r="C9" s="35"/>
      <c r="D9" s="35"/>
      <c r="E9" s="35"/>
      <c r="F9" s="23" t="s">
        <v>53</v>
      </c>
      <c r="G9" s="23" t="s">
        <v>48</v>
      </c>
      <c r="H9" s="23" t="s">
        <v>48</v>
      </c>
      <c r="I9" s="23" t="s">
        <v>54</v>
      </c>
      <c r="J9" s="23" t="s">
        <v>50</v>
      </c>
      <c r="K9" s="54">
        <f>K10+K11+K12+K13+K14+K15+K16+K17+K18+K19+K20+K21+K22+K23+K24+K25+K26+K27+K28+K29+K30+K31+K32+K33+K34</f>
        <v>2059000</v>
      </c>
      <c r="L9" s="47">
        <f>L10+L11+L12+L13+L14+L15+L16+L17+L18+L19+L20+L21+L22+L23+L24+L25+L26+L27+L28+L29+L30+L31+L32+L33+L34</f>
        <v>1926300</v>
      </c>
      <c r="M9" s="47">
        <f t="shared" ref="M9:P9" si="1">M10+M11+M12+M13+M14+M15+M16+M17+M18+M19+M20+M21+M22+M23+M24+M25+M26+M27+M28+M29+M30+M31+M32+M33+M34</f>
        <v>1926300</v>
      </c>
      <c r="N9" s="47">
        <f t="shared" si="1"/>
        <v>1926300</v>
      </c>
      <c r="O9" s="47">
        <f t="shared" si="1"/>
        <v>1926300</v>
      </c>
      <c r="P9" s="47">
        <f t="shared" si="1"/>
        <v>1926300</v>
      </c>
    </row>
    <row r="10" spans="1:16" x14ac:dyDescent="0.25">
      <c r="A10" s="23"/>
      <c r="B10" s="23"/>
      <c r="C10" s="23"/>
      <c r="D10" s="23"/>
      <c r="E10" s="23"/>
      <c r="F10" s="23" t="s">
        <v>53</v>
      </c>
      <c r="G10" s="23" t="s">
        <v>55</v>
      </c>
      <c r="H10" s="23" t="s">
        <v>56</v>
      </c>
      <c r="I10" s="23" t="s">
        <v>57</v>
      </c>
      <c r="J10" s="23" t="s">
        <v>50</v>
      </c>
      <c r="K10" s="47">
        <v>428700</v>
      </c>
      <c r="L10" s="47">
        <v>428700</v>
      </c>
      <c r="M10" s="47">
        <v>428700</v>
      </c>
      <c r="N10" s="47">
        <v>428700</v>
      </c>
      <c r="O10" s="47">
        <v>428700</v>
      </c>
      <c r="P10" s="47">
        <v>428700</v>
      </c>
    </row>
    <row r="11" spans="1:16" x14ac:dyDescent="0.25">
      <c r="A11" s="23"/>
      <c r="B11" s="23"/>
      <c r="C11" s="23"/>
      <c r="D11" s="23"/>
      <c r="E11" s="23"/>
      <c r="F11" s="23" t="s">
        <v>53</v>
      </c>
      <c r="G11" s="23" t="s">
        <v>55</v>
      </c>
      <c r="H11" s="23" t="s">
        <v>56</v>
      </c>
      <c r="I11" s="23" t="s">
        <v>58</v>
      </c>
      <c r="J11" s="23" t="s">
        <v>50</v>
      </c>
      <c r="K11" s="47">
        <v>0</v>
      </c>
      <c r="L11" s="47"/>
      <c r="M11" s="47"/>
      <c r="N11" s="47"/>
      <c r="O11" s="47"/>
      <c r="P11" s="47"/>
    </row>
    <row r="12" spans="1:16" x14ac:dyDescent="0.25">
      <c r="A12" s="23"/>
      <c r="B12" s="23"/>
      <c r="C12" s="23"/>
      <c r="D12" s="23"/>
      <c r="E12" s="23"/>
      <c r="F12" s="23" t="s">
        <v>53</v>
      </c>
      <c r="G12" s="23" t="s">
        <v>55</v>
      </c>
      <c r="H12" s="23" t="s">
        <v>59</v>
      </c>
      <c r="I12" s="23" t="s">
        <v>60</v>
      </c>
      <c r="J12" s="23" t="s">
        <v>50</v>
      </c>
      <c r="K12" s="47">
        <v>220200</v>
      </c>
      <c r="L12" s="47">
        <v>263000</v>
      </c>
      <c r="M12" s="47">
        <v>263000</v>
      </c>
      <c r="N12" s="47">
        <v>263000</v>
      </c>
      <c r="O12" s="47">
        <v>263000</v>
      </c>
      <c r="P12" s="47">
        <v>263000</v>
      </c>
    </row>
    <row r="13" spans="1:16" x14ac:dyDescent="0.25">
      <c r="A13" s="23"/>
      <c r="B13" s="23"/>
      <c r="C13" s="23"/>
      <c r="D13" s="23"/>
      <c r="E13" s="23"/>
      <c r="F13" s="23" t="s">
        <v>53</v>
      </c>
      <c r="G13" s="23" t="s">
        <v>55</v>
      </c>
      <c r="H13" s="23" t="s">
        <v>59</v>
      </c>
      <c r="I13" s="23" t="s">
        <v>61</v>
      </c>
      <c r="J13" s="23" t="s">
        <v>50</v>
      </c>
      <c r="K13" s="47">
        <v>0</v>
      </c>
      <c r="L13" s="47"/>
      <c r="M13" s="47"/>
      <c r="N13" s="47"/>
      <c r="O13" s="47"/>
      <c r="P13" s="47"/>
    </row>
    <row r="14" spans="1:16" x14ac:dyDescent="0.25">
      <c r="A14" s="23"/>
      <c r="B14" s="23"/>
      <c r="C14" s="23"/>
      <c r="D14" s="23"/>
      <c r="E14" s="23"/>
      <c r="F14" s="23" t="s">
        <v>53</v>
      </c>
      <c r="G14" s="23" t="s">
        <v>55</v>
      </c>
      <c r="H14" s="23" t="s">
        <v>59</v>
      </c>
      <c r="I14" s="23" t="s">
        <v>62</v>
      </c>
      <c r="J14" s="23" t="s">
        <v>50</v>
      </c>
      <c r="K14" s="47">
        <f>K44+K45</f>
        <v>50600</v>
      </c>
      <c r="L14" s="47">
        <f t="shared" ref="L14:P14" si="2">L44+L45</f>
        <v>0</v>
      </c>
      <c r="M14" s="47">
        <f t="shared" si="2"/>
        <v>0</v>
      </c>
      <c r="N14" s="47">
        <f t="shared" si="2"/>
        <v>0</v>
      </c>
      <c r="O14" s="47">
        <f t="shared" si="2"/>
        <v>0</v>
      </c>
      <c r="P14" s="47">
        <f t="shared" si="2"/>
        <v>0</v>
      </c>
    </row>
    <row r="15" spans="1:16" x14ac:dyDescent="0.25">
      <c r="A15" s="23"/>
      <c r="B15" s="23"/>
      <c r="C15" s="23"/>
      <c r="D15" s="23"/>
      <c r="E15" s="23"/>
      <c r="F15" s="23" t="s">
        <v>53</v>
      </c>
      <c r="G15" s="23" t="s">
        <v>55</v>
      </c>
      <c r="H15" s="23" t="s">
        <v>59</v>
      </c>
      <c r="I15" s="23" t="s">
        <v>63</v>
      </c>
      <c r="J15" s="23" t="s">
        <v>50</v>
      </c>
      <c r="K15" s="47">
        <v>45000</v>
      </c>
      <c r="L15" s="47">
        <v>45000</v>
      </c>
      <c r="M15" s="47">
        <v>45000</v>
      </c>
      <c r="N15" s="47">
        <v>45000</v>
      </c>
      <c r="O15" s="47">
        <v>45000</v>
      </c>
      <c r="P15" s="47">
        <v>45000</v>
      </c>
    </row>
    <row r="16" spans="1:16" x14ac:dyDescent="0.25">
      <c r="A16" s="23"/>
      <c r="B16" s="23"/>
      <c r="C16" s="23"/>
      <c r="D16" s="23"/>
      <c r="E16" s="23"/>
      <c r="F16" s="23" t="s">
        <v>53</v>
      </c>
      <c r="G16" s="23" t="s">
        <v>55</v>
      </c>
      <c r="H16" s="23" t="s">
        <v>59</v>
      </c>
      <c r="I16" s="23" t="s">
        <v>64</v>
      </c>
      <c r="J16" s="23" t="s">
        <v>50</v>
      </c>
      <c r="K16" s="47">
        <v>59600</v>
      </c>
      <c r="L16" s="47">
        <v>59600</v>
      </c>
      <c r="M16" s="47">
        <v>59600</v>
      </c>
      <c r="N16" s="47">
        <v>59600</v>
      </c>
      <c r="O16" s="47">
        <v>59600</v>
      </c>
      <c r="P16" s="47">
        <v>59600</v>
      </c>
    </row>
    <row r="17" spans="1:16" x14ac:dyDescent="0.25">
      <c r="A17" s="23"/>
      <c r="B17" s="23"/>
      <c r="C17" s="23"/>
      <c r="D17" s="23"/>
      <c r="E17" s="23"/>
      <c r="F17" s="23" t="s">
        <v>53</v>
      </c>
      <c r="G17" s="23" t="s">
        <v>55</v>
      </c>
      <c r="H17" s="23" t="s">
        <v>59</v>
      </c>
      <c r="I17" s="23" t="s">
        <v>65</v>
      </c>
      <c r="J17" s="23" t="s">
        <v>50</v>
      </c>
      <c r="K17" s="47">
        <v>30000</v>
      </c>
      <c r="L17" s="47">
        <v>30000</v>
      </c>
      <c r="M17" s="47">
        <v>30000</v>
      </c>
      <c r="N17" s="47">
        <v>30000</v>
      </c>
      <c r="O17" s="47">
        <v>30000</v>
      </c>
      <c r="P17" s="47">
        <v>30000</v>
      </c>
    </row>
    <row r="18" spans="1:16" x14ac:dyDescent="0.25">
      <c r="A18" s="23"/>
      <c r="B18" s="23"/>
      <c r="C18" s="23"/>
      <c r="D18" s="23"/>
      <c r="E18" s="23"/>
      <c r="F18" s="23" t="s">
        <v>53</v>
      </c>
      <c r="G18" s="23" t="s">
        <v>55</v>
      </c>
      <c r="H18" s="23" t="s">
        <v>59</v>
      </c>
      <c r="I18" s="23" t="s">
        <v>66</v>
      </c>
      <c r="J18" s="23" t="s">
        <v>50</v>
      </c>
      <c r="K18" s="47">
        <v>0</v>
      </c>
      <c r="L18" s="47"/>
      <c r="M18" s="47"/>
      <c r="N18" s="47"/>
      <c r="O18" s="47"/>
      <c r="P18" s="47"/>
    </row>
    <row r="19" spans="1:16" x14ac:dyDescent="0.25">
      <c r="A19" s="23"/>
      <c r="B19" s="23"/>
      <c r="C19" s="23"/>
      <c r="D19" s="23"/>
      <c r="E19" s="23"/>
      <c r="F19" s="23" t="s">
        <v>53</v>
      </c>
      <c r="G19" s="23" t="s">
        <v>55</v>
      </c>
      <c r="H19" s="23" t="s">
        <v>59</v>
      </c>
      <c r="I19" s="23" t="s">
        <v>67</v>
      </c>
      <c r="J19" s="23" t="s">
        <v>50</v>
      </c>
      <c r="K19" s="47"/>
      <c r="L19" s="47"/>
      <c r="M19" s="47"/>
      <c r="N19" s="47"/>
      <c r="O19" s="47"/>
      <c r="P19" s="47"/>
    </row>
    <row r="20" spans="1:16" x14ac:dyDescent="0.25">
      <c r="A20" s="23"/>
      <c r="B20" s="23"/>
      <c r="C20" s="23"/>
      <c r="D20" s="23"/>
      <c r="E20" s="23"/>
      <c r="F20" s="23" t="s">
        <v>53</v>
      </c>
      <c r="G20" s="23" t="s">
        <v>55</v>
      </c>
      <c r="H20" s="23" t="s">
        <v>59</v>
      </c>
      <c r="I20" s="23" t="s">
        <v>68</v>
      </c>
      <c r="J20" s="23" t="s">
        <v>50</v>
      </c>
      <c r="K20" s="47">
        <v>20000</v>
      </c>
      <c r="L20" s="47">
        <v>20000</v>
      </c>
      <c r="M20" s="47">
        <v>20000</v>
      </c>
      <c r="N20" s="47">
        <v>20000</v>
      </c>
      <c r="O20" s="47">
        <v>20000</v>
      </c>
      <c r="P20" s="47">
        <v>20000</v>
      </c>
    </row>
    <row r="21" spans="1:16" x14ac:dyDescent="0.25">
      <c r="A21" s="23"/>
      <c r="B21" s="23"/>
      <c r="C21" s="23"/>
      <c r="D21" s="23"/>
      <c r="E21" s="23"/>
      <c r="F21" s="23" t="s">
        <v>53</v>
      </c>
      <c r="G21" s="23" t="s">
        <v>55</v>
      </c>
      <c r="H21" s="23" t="s">
        <v>59</v>
      </c>
      <c r="I21" s="23" t="s">
        <v>69</v>
      </c>
      <c r="J21" s="23" t="s">
        <v>50</v>
      </c>
      <c r="K21" s="47">
        <v>47000</v>
      </c>
      <c r="L21" s="47">
        <v>47000</v>
      </c>
      <c r="M21" s="47">
        <v>47000</v>
      </c>
      <c r="N21" s="47">
        <v>47000</v>
      </c>
      <c r="O21" s="47">
        <v>47000</v>
      </c>
      <c r="P21" s="47">
        <v>47000</v>
      </c>
    </row>
    <row r="22" spans="1:16" x14ac:dyDescent="0.25">
      <c r="A22" s="23"/>
      <c r="B22" s="23"/>
      <c r="C22" s="23"/>
      <c r="D22" s="23"/>
      <c r="E22" s="23"/>
      <c r="F22" s="23" t="s">
        <v>53</v>
      </c>
      <c r="G22" s="23" t="s">
        <v>55</v>
      </c>
      <c r="H22" s="23" t="s">
        <v>59</v>
      </c>
      <c r="I22" s="23" t="s">
        <v>70</v>
      </c>
      <c r="J22" s="23" t="s">
        <v>50</v>
      </c>
      <c r="K22" s="47">
        <v>30000</v>
      </c>
      <c r="L22" s="47">
        <v>30000</v>
      </c>
      <c r="M22" s="47">
        <v>30000</v>
      </c>
      <c r="N22" s="47">
        <v>30000</v>
      </c>
      <c r="O22" s="47">
        <v>30000</v>
      </c>
      <c r="P22" s="47">
        <v>30000</v>
      </c>
    </row>
    <row r="23" spans="1:16" x14ac:dyDescent="0.25">
      <c r="A23" s="23"/>
      <c r="B23" s="23"/>
      <c r="C23" s="23"/>
      <c r="D23" s="23"/>
      <c r="E23" s="23"/>
      <c r="F23" s="23" t="s">
        <v>53</v>
      </c>
      <c r="G23" s="23" t="s">
        <v>55</v>
      </c>
      <c r="H23" s="23" t="s">
        <v>59</v>
      </c>
      <c r="I23" s="23" t="s">
        <v>71</v>
      </c>
      <c r="J23" s="23" t="s">
        <v>50</v>
      </c>
      <c r="K23" s="47">
        <v>34000</v>
      </c>
      <c r="L23" s="47">
        <v>34000</v>
      </c>
      <c r="M23" s="47">
        <v>34000</v>
      </c>
      <c r="N23" s="47">
        <v>34000</v>
      </c>
      <c r="O23" s="47">
        <v>34000</v>
      </c>
      <c r="P23" s="47">
        <v>34000</v>
      </c>
    </row>
    <row r="24" spans="1:16" x14ac:dyDescent="0.25">
      <c r="A24" s="23"/>
      <c r="B24" s="23"/>
      <c r="C24" s="23"/>
      <c r="D24" s="23"/>
      <c r="E24" s="23"/>
      <c r="F24" s="23" t="s">
        <v>53</v>
      </c>
      <c r="G24" s="23" t="s">
        <v>55</v>
      </c>
      <c r="H24" s="23" t="s">
        <v>59</v>
      </c>
      <c r="I24" s="23" t="s">
        <v>72</v>
      </c>
      <c r="J24" s="23" t="s">
        <v>50</v>
      </c>
      <c r="K24" s="47">
        <v>0</v>
      </c>
      <c r="L24" s="47"/>
      <c r="M24" s="47"/>
      <c r="N24" s="47"/>
      <c r="O24" s="47"/>
      <c r="P24" s="47"/>
    </row>
    <row r="25" spans="1:16" x14ac:dyDescent="0.25">
      <c r="A25" s="23"/>
      <c r="B25" s="23"/>
      <c r="C25" s="23"/>
      <c r="D25" s="23"/>
      <c r="E25" s="23"/>
      <c r="F25" s="23" t="s">
        <v>53</v>
      </c>
      <c r="G25" s="23" t="s">
        <v>55</v>
      </c>
      <c r="H25" s="23" t="s">
        <v>59</v>
      </c>
      <c r="I25" s="23" t="s">
        <v>73</v>
      </c>
      <c r="J25" s="23" t="s">
        <v>50</v>
      </c>
      <c r="K25" s="47">
        <v>0</v>
      </c>
      <c r="L25" s="47"/>
      <c r="M25" s="47"/>
      <c r="N25" s="47"/>
      <c r="O25" s="47"/>
      <c r="P25" s="47"/>
    </row>
    <row r="26" spans="1:16" x14ac:dyDescent="0.25">
      <c r="A26" s="23"/>
      <c r="B26" s="23"/>
      <c r="C26" s="23"/>
      <c r="D26" s="23"/>
      <c r="E26" s="23"/>
      <c r="F26" s="23" t="s">
        <v>53</v>
      </c>
      <c r="G26" s="23" t="s">
        <v>55</v>
      </c>
      <c r="H26" s="23" t="s">
        <v>59</v>
      </c>
      <c r="I26" s="23" t="s">
        <v>74</v>
      </c>
      <c r="J26" s="23" t="s">
        <v>50</v>
      </c>
      <c r="K26" s="47">
        <v>0</v>
      </c>
      <c r="L26" s="47"/>
      <c r="M26" s="47"/>
      <c r="N26" s="47"/>
      <c r="O26" s="47"/>
      <c r="P26" s="47"/>
    </row>
    <row r="27" spans="1:16" x14ac:dyDescent="0.25">
      <c r="A27" s="23"/>
      <c r="B27" s="23"/>
      <c r="C27" s="23"/>
      <c r="D27" s="23"/>
      <c r="E27" s="23"/>
      <c r="F27" s="23" t="s">
        <v>53</v>
      </c>
      <c r="G27" s="23" t="s">
        <v>55</v>
      </c>
      <c r="H27" s="23" t="s">
        <v>59</v>
      </c>
      <c r="I27" s="23" t="s">
        <v>75</v>
      </c>
      <c r="J27" s="23" t="s">
        <v>50</v>
      </c>
      <c r="K27" s="47">
        <v>0</v>
      </c>
      <c r="L27" s="47"/>
      <c r="M27" s="47"/>
      <c r="N27" s="47"/>
      <c r="O27" s="47"/>
      <c r="P27" s="47"/>
    </row>
    <row r="28" spans="1:16" x14ac:dyDescent="0.25">
      <c r="A28" s="23"/>
      <c r="B28" s="23"/>
      <c r="C28" s="23"/>
      <c r="D28" s="23"/>
      <c r="E28" s="23"/>
      <c r="F28" s="23" t="s">
        <v>53</v>
      </c>
      <c r="G28" s="23" t="s">
        <v>55</v>
      </c>
      <c r="H28" s="23" t="s">
        <v>76</v>
      </c>
      <c r="I28" s="23" t="s">
        <v>77</v>
      </c>
      <c r="J28" s="23" t="s">
        <v>50</v>
      </c>
      <c r="K28" s="47">
        <v>590600</v>
      </c>
      <c r="L28" s="47">
        <v>744000</v>
      </c>
      <c r="M28" s="47">
        <v>744000</v>
      </c>
      <c r="N28" s="47">
        <v>744000</v>
      </c>
      <c r="O28" s="47">
        <v>744000</v>
      </c>
      <c r="P28" s="47">
        <v>744000</v>
      </c>
    </row>
    <row r="29" spans="1:16" x14ac:dyDescent="0.25">
      <c r="A29" s="23"/>
      <c r="B29" s="23"/>
      <c r="C29" s="23"/>
      <c r="D29" s="23"/>
      <c r="E29" s="23"/>
      <c r="F29" s="23" t="s">
        <v>53</v>
      </c>
      <c r="G29" s="23" t="s">
        <v>55</v>
      </c>
      <c r="H29" s="23" t="s">
        <v>76</v>
      </c>
      <c r="I29" s="23" t="s">
        <v>62</v>
      </c>
      <c r="J29" s="23" t="s">
        <v>50</v>
      </c>
      <c r="K29" s="47">
        <f>K48+K49</f>
        <v>503300</v>
      </c>
      <c r="L29" s="47">
        <v>225000</v>
      </c>
      <c r="M29" s="47">
        <v>225000</v>
      </c>
      <c r="N29" s="47">
        <v>225000</v>
      </c>
      <c r="O29" s="47">
        <v>225000</v>
      </c>
      <c r="P29" s="47">
        <v>225000</v>
      </c>
    </row>
    <row r="30" spans="1:16" x14ac:dyDescent="0.25">
      <c r="A30" s="23"/>
      <c r="B30" s="23"/>
      <c r="C30" s="23"/>
      <c r="D30" s="23"/>
      <c r="E30" s="23"/>
      <c r="F30" s="23" t="s">
        <v>53</v>
      </c>
      <c r="G30" s="23" t="s">
        <v>55</v>
      </c>
      <c r="H30" s="23" t="s">
        <v>76</v>
      </c>
      <c r="I30" s="23" t="s">
        <v>78</v>
      </c>
      <c r="J30" s="23" t="s">
        <v>50</v>
      </c>
      <c r="K30" s="47">
        <v>0</v>
      </c>
      <c r="L30" s="47"/>
      <c r="M30" s="47"/>
      <c r="N30" s="47"/>
      <c r="O30" s="47"/>
      <c r="P30" s="47"/>
    </row>
    <row r="31" spans="1:16" x14ac:dyDescent="0.25">
      <c r="A31" s="23"/>
      <c r="B31" s="23"/>
      <c r="C31" s="23"/>
      <c r="D31" s="23"/>
      <c r="E31" s="23"/>
      <c r="F31" s="23" t="s">
        <v>53</v>
      </c>
      <c r="G31" s="23" t="s">
        <v>55</v>
      </c>
      <c r="H31" s="23" t="s">
        <v>76</v>
      </c>
      <c r="I31" s="23" t="s">
        <v>79</v>
      </c>
      <c r="J31" s="23" t="s">
        <v>50</v>
      </c>
      <c r="K31" s="47">
        <v>0</v>
      </c>
      <c r="L31" s="47"/>
      <c r="M31" s="47"/>
      <c r="N31" s="47"/>
      <c r="O31" s="47"/>
      <c r="P31" s="47"/>
    </row>
    <row r="32" spans="1:16" x14ac:dyDescent="0.25">
      <c r="A32" s="23"/>
      <c r="B32" s="23"/>
      <c r="C32" s="23"/>
      <c r="D32" s="23"/>
      <c r="E32" s="23"/>
      <c r="F32" s="23" t="s">
        <v>53</v>
      </c>
      <c r="G32" s="23" t="s">
        <v>55</v>
      </c>
      <c r="H32" s="23" t="s">
        <v>76</v>
      </c>
      <c r="I32" s="23" t="s">
        <v>63</v>
      </c>
      <c r="J32" s="23" t="s">
        <v>50</v>
      </c>
      <c r="K32" s="47">
        <v>0</v>
      </c>
      <c r="L32" s="47"/>
      <c r="M32" s="47"/>
      <c r="N32" s="47"/>
      <c r="O32" s="47"/>
      <c r="P32" s="47"/>
    </row>
    <row r="33" spans="1:16" hidden="1" x14ac:dyDescent="0.25">
      <c r="A33" s="23"/>
      <c r="B33" s="23"/>
      <c r="C33" s="23"/>
      <c r="D33" s="23"/>
      <c r="E33" s="23"/>
      <c r="F33" s="23" t="s">
        <v>53</v>
      </c>
      <c r="G33" s="23" t="s">
        <v>55</v>
      </c>
      <c r="H33" s="53" t="s">
        <v>187</v>
      </c>
      <c r="I33" s="23" t="s">
        <v>535</v>
      </c>
      <c r="J33" s="23" t="s">
        <v>50</v>
      </c>
      <c r="K33" s="47"/>
      <c r="L33" s="47"/>
      <c r="M33" s="47"/>
      <c r="N33" s="47"/>
      <c r="O33" s="47"/>
      <c r="P33" s="47"/>
    </row>
    <row r="34" spans="1:16" hidden="1" x14ac:dyDescent="0.25">
      <c r="A34" s="23"/>
      <c r="B34" s="23"/>
      <c r="C34" s="23"/>
      <c r="D34" s="23"/>
      <c r="E34" s="23"/>
      <c r="F34" s="23" t="s">
        <v>53</v>
      </c>
      <c r="G34" s="23" t="s">
        <v>55</v>
      </c>
      <c r="H34" s="23">
        <v>11</v>
      </c>
      <c r="I34" s="23" t="s">
        <v>534</v>
      </c>
      <c r="J34" s="23" t="s">
        <v>50</v>
      </c>
      <c r="K34" s="47"/>
      <c r="L34" s="47"/>
      <c r="M34" s="47"/>
      <c r="N34" s="47"/>
      <c r="O34" s="47"/>
      <c r="P34" s="47"/>
    </row>
    <row r="35" spans="1:16" ht="47.25" customHeight="1" x14ac:dyDescent="0.25">
      <c r="A35" s="33" t="s">
        <v>80</v>
      </c>
      <c r="B35" s="32" t="s">
        <v>81</v>
      </c>
      <c r="C35" s="32"/>
      <c r="D35" s="32"/>
      <c r="E35" s="32"/>
      <c r="F35" s="31" t="s">
        <v>53</v>
      </c>
      <c r="G35" s="31" t="s">
        <v>48</v>
      </c>
      <c r="H35" s="31" t="s">
        <v>48</v>
      </c>
      <c r="I35" s="31" t="s">
        <v>82</v>
      </c>
      <c r="J35" s="31" t="s">
        <v>50</v>
      </c>
      <c r="K35" s="48">
        <f>K37+K50+K64</f>
        <v>2059000</v>
      </c>
      <c r="L35" s="47">
        <f t="shared" ref="L35:P35" si="3">L37+L50+L64</f>
        <v>1883500</v>
      </c>
      <c r="M35" s="47">
        <f t="shared" si="3"/>
        <v>1926300</v>
      </c>
      <c r="N35" s="47">
        <f t="shared" si="3"/>
        <v>1926300</v>
      </c>
      <c r="O35" s="47">
        <f t="shared" si="3"/>
        <v>1926300</v>
      </c>
      <c r="P35" s="47">
        <f t="shared" si="3"/>
        <v>1926300</v>
      </c>
    </row>
    <row r="36" spans="1:16" ht="73.5" customHeight="1" x14ac:dyDescent="0.25">
      <c r="A36" s="26" t="s">
        <v>83</v>
      </c>
      <c r="B36" s="27" t="s">
        <v>84</v>
      </c>
      <c r="C36" s="27"/>
      <c r="D36" s="27"/>
      <c r="E36" s="27"/>
      <c r="F36" s="26"/>
      <c r="G36" s="26"/>
      <c r="H36" s="26"/>
      <c r="I36" s="26"/>
      <c r="J36" s="26"/>
      <c r="K36" s="49"/>
      <c r="L36" s="47"/>
      <c r="M36" s="47"/>
      <c r="N36" s="47"/>
      <c r="O36" s="47"/>
      <c r="P36" s="47"/>
    </row>
    <row r="37" spans="1:16" ht="61.5" customHeight="1" x14ac:dyDescent="0.25">
      <c r="A37" s="28" t="s">
        <v>85</v>
      </c>
      <c r="B37" s="29" t="s">
        <v>86</v>
      </c>
      <c r="C37" s="29"/>
      <c r="D37" s="29"/>
      <c r="E37" s="29"/>
      <c r="F37" s="28" t="s">
        <v>53</v>
      </c>
      <c r="G37" s="28" t="s">
        <v>48</v>
      </c>
      <c r="H37" s="28" t="s">
        <v>48</v>
      </c>
      <c r="I37" s="28" t="s">
        <v>87</v>
      </c>
      <c r="J37" s="28" t="s">
        <v>50</v>
      </c>
      <c r="K37" s="50">
        <f>K38+K39+K40+K41+K42+K43+K44+K45+K46+K47+K48+K49</f>
        <v>1793400</v>
      </c>
      <c r="L37" s="47">
        <f t="shared" ref="L37:P37" si="4">L38+L39+L40+L41+L42+L43+L44+L45+L46+L47+L48+L49</f>
        <v>1617900</v>
      </c>
      <c r="M37" s="47">
        <f>M38+M39+M40+M41+M42+M43+M44+M45+M46+M47+M48+M49</f>
        <v>1660700</v>
      </c>
      <c r="N37" s="47">
        <f t="shared" si="4"/>
        <v>1660700</v>
      </c>
      <c r="O37" s="47">
        <f t="shared" si="4"/>
        <v>1660700</v>
      </c>
      <c r="P37" s="47">
        <f t="shared" si="4"/>
        <v>1660700</v>
      </c>
    </row>
    <row r="38" spans="1:16" ht="45" x14ac:dyDescent="0.25">
      <c r="A38" s="23" t="s">
        <v>88</v>
      </c>
      <c r="B38" s="25" t="s">
        <v>89</v>
      </c>
      <c r="C38" s="25"/>
      <c r="D38" s="25"/>
      <c r="E38" s="25"/>
      <c r="F38" s="23" t="s">
        <v>53</v>
      </c>
      <c r="G38" s="23" t="s">
        <v>55</v>
      </c>
      <c r="H38" s="23" t="s">
        <v>56</v>
      </c>
      <c r="I38" s="23" t="s">
        <v>90</v>
      </c>
      <c r="J38" s="23" t="s">
        <v>91</v>
      </c>
      <c r="K38" s="47">
        <v>329300</v>
      </c>
      <c r="L38" s="47">
        <v>329300</v>
      </c>
      <c r="M38" s="47">
        <v>329300</v>
      </c>
      <c r="N38" s="47">
        <v>329300</v>
      </c>
      <c r="O38" s="47">
        <v>329300</v>
      </c>
      <c r="P38" s="47">
        <v>329300</v>
      </c>
    </row>
    <row r="39" spans="1:16" x14ac:dyDescent="0.25">
      <c r="A39" s="23"/>
      <c r="B39" s="25"/>
      <c r="C39" s="25"/>
      <c r="D39" s="25"/>
      <c r="E39" s="25"/>
      <c r="F39" s="23" t="s">
        <v>53</v>
      </c>
      <c r="G39" s="23" t="s">
        <v>55</v>
      </c>
      <c r="H39" s="23" t="s">
        <v>56</v>
      </c>
      <c r="I39" s="23" t="s">
        <v>92</v>
      </c>
      <c r="J39" s="23" t="s">
        <v>93</v>
      </c>
      <c r="K39" s="47">
        <v>0</v>
      </c>
      <c r="L39" s="47"/>
      <c r="M39" s="47"/>
      <c r="N39" s="47"/>
      <c r="O39" s="47"/>
      <c r="P39" s="47"/>
    </row>
    <row r="40" spans="1:16" x14ac:dyDescent="0.25">
      <c r="A40" s="23"/>
      <c r="B40" s="25"/>
      <c r="C40" s="25"/>
      <c r="D40" s="25"/>
      <c r="E40" s="25"/>
      <c r="F40" s="23" t="s">
        <v>53</v>
      </c>
      <c r="G40" s="23" t="s">
        <v>55</v>
      </c>
      <c r="H40" s="23" t="s">
        <v>56</v>
      </c>
      <c r="I40" s="23" t="s">
        <v>90</v>
      </c>
      <c r="J40" s="23" t="s">
        <v>94</v>
      </c>
      <c r="K40" s="47">
        <v>99400</v>
      </c>
      <c r="L40" s="47">
        <v>99400</v>
      </c>
      <c r="M40" s="47">
        <v>99400</v>
      </c>
      <c r="N40" s="47">
        <v>99400</v>
      </c>
      <c r="O40" s="47">
        <v>99400</v>
      </c>
      <c r="P40" s="47">
        <v>99400</v>
      </c>
    </row>
    <row r="41" spans="1:16" ht="60.75" customHeight="1" x14ac:dyDescent="0.25">
      <c r="A41" s="23" t="s">
        <v>95</v>
      </c>
      <c r="B41" s="25" t="s">
        <v>96</v>
      </c>
      <c r="C41" s="25"/>
      <c r="D41" s="25"/>
      <c r="E41" s="25"/>
      <c r="F41" s="23" t="s">
        <v>53</v>
      </c>
      <c r="G41" s="23" t="s">
        <v>55</v>
      </c>
      <c r="H41" s="23" t="s">
        <v>59</v>
      </c>
      <c r="I41" s="23" t="s">
        <v>97</v>
      </c>
      <c r="J41" s="23" t="s">
        <v>91</v>
      </c>
      <c r="K41" s="47">
        <v>169100</v>
      </c>
      <c r="L41" s="47">
        <v>169100</v>
      </c>
      <c r="M41" s="47">
        <v>202000</v>
      </c>
      <c r="N41" s="47">
        <v>202000</v>
      </c>
      <c r="O41" s="47">
        <v>202000</v>
      </c>
      <c r="P41" s="47">
        <v>202000</v>
      </c>
    </row>
    <row r="42" spans="1:16" x14ac:dyDescent="0.25">
      <c r="A42" s="23"/>
      <c r="B42" s="25"/>
      <c r="C42" s="25"/>
      <c r="D42" s="25"/>
      <c r="E42" s="25"/>
      <c r="F42" s="23" t="s">
        <v>53</v>
      </c>
      <c r="G42" s="23" t="s">
        <v>55</v>
      </c>
      <c r="H42" s="23" t="s">
        <v>59</v>
      </c>
      <c r="I42" s="23" t="s">
        <v>98</v>
      </c>
      <c r="J42" s="23" t="s">
        <v>93</v>
      </c>
      <c r="K42" s="47">
        <v>0</v>
      </c>
      <c r="L42" s="47"/>
      <c r="M42" s="47"/>
      <c r="N42" s="47"/>
      <c r="O42" s="47"/>
      <c r="P42" s="47"/>
    </row>
    <row r="43" spans="1:16" x14ac:dyDescent="0.25">
      <c r="A43" s="23"/>
      <c r="B43" s="25"/>
      <c r="C43" s="25"/>
      <c r="D43" s="25"/>
      <c r="E43" s="25"/>
      <c r="F43" s="23" t="s">
        <v>53</v>
      </c>
      <c r="G43" s="23" t="s">
        <v>55</v>
      </c>
      <c r="H43" s="23" t="s">
        <v>59</v>
      </c>
      <c r="I43" s="23" t="s">
        <v>97</v>
      </c>
      <c r="J43" s="23" t="s">
        <v>94</v>
      </c>
      <c r="K43" s="47">
        <v>51100</v>
      </c>
      <c r="L43" s="47">
        <v>51100</v>
      </c>
      <c r="M43" s="47">
        <v>61000</v>
      </c>
      <c r="N43" s="47">
        <v>61000</v>
      </c>
      <c r="O43" s="47">
        <v>61000</v>
      </c>
      <c r="P43" s="47">
        <v>61000</v>
      </c>
    </row>
    <row r="44" spans="1:16" x14ac:dyDescent="0.25">
      <c r="A44" s="23"/>
      <c r="B44" s="25"/>
      <c r="C44" s="25"/>
      <c r="D44" s="25"/>
      <c r="E44" s="25"/>
      <c r="F44" s="23" t="s">
        <v>53</v>
      </c>
      <c r="G44" s="23" t="s">
        <v>55</v>
      </c>
      <c r="H44" s="23" t="s">
        <v>59</v>
      </c>
      <c r="I44" s="23" t="s">
        <v>99</v>
      </c>
      <c r="J44" s="23" t="s">
        <v>91</v>
      </c>
      <c r="K44" s="47">
        <v>38900</v>
      </c>
      <c r="L44" s="47"/>
      <c r="M44" s="47"/>
      <c r="N44" s="47"/>
      <c r="O44" s="47"/>
      <c r="P44" s="47"/>
    </row>
    <row r="45" spans="1:16" x14ac:dyDescent="0.25">
      <c r="A45" s="23"/>
      <c r="B45" s="25"/>
      <c r="C45" s="25"/>
      <c r="D45" s="25"/>
      <c r="E45" s="25"/>
      <c r="F45" s="23" t="s">
        <v>53</v>
      </c>
      <c r="G45" s="23" t="s">
        <v>55</v>
      </c>
      <c r="H45" s="23" t="s">
        <v>59</v>
      </c>
      <c r="I45" s="23" t="s">
        <v>99</v>
      </c>
      <c r="J45" s="23" t="s">
        <v>94</v>
      </c>
      <c r="K45" s="47">
        <v>11700</v>
      </c>
      <c r="L45" s="47"/>
      <c r="M45" s="47"/>
      <c r="N45" s="47"/>
      <c r="O45" s="47"/>
      <c r="P45" s="47"/>
    </row>
    <row r="46" spans="1:16" ht="60" x14ac:dyDescent="0.25">
      <c r="A46" s="23" t="s">
        <v>100</v>
      </c>
      <c r="B46" s="25" t="s">
        <v>101</v>
      </c>
      <c r="C46" s="25"/>
      <c r="D46" s="25"/>
      <c r="E46" s="25"/>
      <c r="F46" s="23" t="s">
        <v>53</v>
      </c>
      <c r="G46" s="23" t="s">
        <v>55</v>
      </c>
      <c r="H46" s="23" t="s">
        <v>76</v>
      </c>
      <c r="I46" s="23" t="s">
        <v>97</v>
      </c>
      <c r="J46" s="23" t="s">
        <v>91</v>
      </c>
      <c r="K46" s="47">
        <v>453400</v>
      </c>
      <c r="L46" s="47">
        <v>744000</v>
      </c>
      <c r="M46" s="47">
        <v>744000</v>
      </c>
      <c r="N46" s="47">
        <v>744000</v>
      </c>
      <c r="O46" s="47">
        <v>744000</v>
      </c>
      <c r="P46" s="47">
        <v>744000</v>
      </c>
    </row>
    <row r="47" spans="1:16" x14ac:dyDescent="0.25">
      <c r="A47" s="23"/>
      <c r="B47" s="25"/>
      <c r="C47" s="25"/>
      <c r="D47" s="25"/>
      <c r="E47" s="25"/>
      <c r="F47" s="23" t="s">
        <v>53</v>
      </c>
      <c r="G47" s="23" t="s">
        <v>55</v>
      </c>
      <c r="H47" s="23" t="s">
        <v>76</v>
      </c>
      <c r="I47" s="23" t="s">
        <v>97</v>
      </c>
      <c r="J47" s="23" t="s">
        <v>94</v>
      </c>
      <c r="K47" s="47">
        <v>137200</v>
      </c>
      <c r="L47" s="47">
        <v>225000</v>
      </c>
      <c r="M47" s="47">
        <v>225000</v>
      </c>
      <c r="N47" s="47">
        <v>225000</v>
      </c>
      <c r="O47" s="47">
        <v>225000</v>
      </c>
      <c r="P47" s="47">
        <v>225000</v>
      </c>
    </row>
    <row r="48" spans="1:16" x14ac:dyDescent="0.25">
      <c r="A48" s="23"/>
      <c r="B48" s="25"/>
      <c r="C48" s="25"/>
      <c r="D48" s="25"/>
      <c r="E48" s="25"/>
      <c r="F48" s="23" t="s">
        <v>53</v>
      </c>
      <c r="G48" s="23" t="s">
        <v>55</v>
      </c>
      <c r="H48" s="23" t="s">
        <v>76</v>
      </c>
      <c r="I48" s="23" t="s">
        <v>99</v>
      </c>
      <c r="J48" s="23" t="s">
        <v>91</v>
      </c>
      <c r="K48" s="47">
        <v>386600</v>
      </c>
      <c r="L48" s="47"/>
      <c r="M48" s="47"/>
      <c r="N48" s="47"/>
      <c r="O48" s="47"/>
      <c r="P48" s="47"/>
    </row>
    <row r="49" spans="1:16" x14ac:dyDescent="0.25">
      <c r="A49" s="23"/>
      <c r="B49" s="25"/>
      <c r="C49" s="25"/>
      <c r="D49" s="25"/>
      <c r="E49" s="25"/>
      <c r="F49" s="23" t="s">
        <v>53</v>
      </c>
      <c r="G49" s="23" t="s">
        <v>55</v>
      </c>
      <c r="H49" s="23" t="s">
        <v>76</v>
      </c>
      <c r="I49" s="23" t="s">
        <v>99</v>
      </c>
      <c r="J49" s="23" t="s">
        <v>94</v>
      </c>
      <c r="K49" s="47">
        <v>116700</v>
      </c>
      <c r="L49" s="47"/>
      <c r="M49" s="47"/>
      <c r="N49" s="47"/>
      <c r="O49" s="47"/>
      <c r="P49" s="47"/>
    </row>
    <row r="50" spans="1:16" ht="60.75" customHeight="1" x14ac:dyDescent="0.25">
      <c r="A50" s="30" t="s">
        <v>102</v>
      </c>
      <c r="B50" s="29" t="s">
        <v>103</v>
      </c>
      <c r="C50" s="29"/>
      <c r="D50" s="29"/>
      <c r="E50" s="29"/>
      <c r="F50" s="30" t="s">
        <v>53</v>
      </c>
      <c r="G50" s="30" t="s">
        <v>55</v>
      </c>
      <c r="H50" s="30" t="s">
        <v>48</v>
      </c>
      <c r="I50" s="30" t="s">
        <v>104</v>
      </c>
      <c r="J50" s="30" t="s">
        <v>50</v>
      </c>
      <c r="K50" s="51">
        <f>K51+K52+K53+K54+K55+K56+K57+K58+K59+K60+K61+K62+K63</f>
        <v>235600</v>
      </c>
      <c r="L50" s="47">
        <f t="shared" ref="L50:P50" si="5">L51+L52+L53+L54+L55+L56+L57+L58+L59+L60+L61+L62+L63</f>
        <v>235600</v>
      </c>
      <c r="M50" s="47">
        <f t="shared" si="5"/>
        <v>235600</v>
      </c>
      <c r="N50" s="47">
        <f t="shared" si="5"/>
        <v>235600</v>
      </c>
      <c r="O50" s="47">
        <f t="shared" si="5"/>
        <v>235600</v>
      </c>
      <c r="P50" s="47">
        <f t="shared" si="5"/>
        <v>235600</v>
      </c>
    </row>
    <row r="51" spans="1:16" ht="45" x14ac:dyDescent="0.25">
      <c r="A51" s="23" t="s">
        <v>105</v>
      </c>
      <c r="B51" s="25" t="s">
        <v>106</v>
      </c>
      <c r="C51" s="25"/>
      <c r="D51" s="25"/>
      <c r="E51" s="25"/>
      <c r="F51" s="23" t="s">
        <v>53</v>
      </c>
      <c r="G51" s="23" t="s">
        <v>55</v>
      </c>
      <c r="H51" s="23" t="s">
        <v>59</v>
      </c>
      <c r="I51" s="23" t="s">
        <v>107</v>
      </c>
      <c r="J51" s="23" t="s">
        <v>108</v>
      </c>
      <c r="K51" s="47">
        <v>45000</v>
      </c>
      <c r="L51" s="47">
        <v>45000</v>
      </c>
      <c r="M51" s="47">
        <v>45000</v>
      </c>
      <c r="N51" s="47">
        <v>45000</v>
      </c>
      <c r="O51" s="47">
        <v>45000</v>
      </c>
      <c r="P51" s="47">
        <v>45000</v>
      </c>
    </row>
    <row r="52" spans="1:16" hidden="1" x14ac:dyDescent="0.25">
      <c r="A52" s="23"/>
      <c r="B52" s="25"/>
      <c r="C52" s="25"/>
      <c r="D52" s="25"/>
      <c r="E52" s="25"/>
      <c r="F52" s="23" t="s">
        <v>53</v>
      </c>
      <c r="G52" s="23" t="s">
        <v>55</v>
      </c>
      <c r="H52" s="23" t="s">
        <v>76</v>
      </c>
      <c r="I52" s="23" t="s">
        <v>107</v>
      </c>
      <c r="J52" s="23" t="s">
        <v>108</v>
      </c>
      <c r="K52" s="47">
        <v>0</v>
      </c>
      <c r="L52" s="47"/>
      <c r="M52" s="47"/>
      <c r="N52" s="47"/>
      <c r="O52" s="47"/>
      <c r="P52" s="47"/>
    </row>
    <row r="53" spans="1:16" ht="30" hidden="1" x14ac:dyDescent="0.25">
      <c r="A53" s="23" t="s">
        <v>109</v>
      </c>
      <c r="B53" s="25" t="s">
        <v>110</v>
      </c>
      <c r="C53" s="25"/>
      <c r="D53" s="25"/>
      <c r="E53" s="25"/>
      <c r="F53" s="23" t="s">
        <v>53</v>
      </c>
      <c r="G53" s="23" t="s">
        <v>55</v>
      </c>
      <c r="H53" s="23" t="s">
        <v>59</v>
      </c>
      <c r="I53" s="23" t="s">
        <v>111</v>
      </c>
      <c r="J53" s="23" t="s">
        <v>112</v>
      </c>
      <c r="K53" s="47">
        <v>0</v>
      </c>
      <c r="L53" s="47"/>
      <c r="M53" s="47"/>
      <c r="N53" s="47"/>
      <c r="O53" s="47"/>
      <c r="P53" s="47"/>
    </row>
    <row r="54" spans="1:16" ht="30" hidden="1" x14ac:dyDescent="0.25">
      <c r="A54" s="23" t="s">
        <v>113</v>
      </c>
      <c r="B54" s="25" t="s">
        <v>114</v>
      </c>
      <c r="C54" s="25"/>
      <c r="D54" s="25"/>
      <c r="E54" s="25"/>
      <c r="F54" s="23" t="s">
        <v>53</v>
      </c>
      <c r="G54" s="23" t="s">
        <v>55</v>
      </c>
      <c r="H54" s="23" t="s">
        <v>59</v>
      </c>
      <c r="I54" s="23" t="s">
        <v>115</v>
      </c>
      <c r="J54" s="23" t="s">
        <v>112</v>
      </c>
      <c r="K54" s="47"/>
      <c r="L54" s="47"/>
      <c r="M54" s="47"/>
      <c r="N54" s="47"/>
      <c r="O54" s="47"/>
      <c r="P54" s="47"/>
    </row>
    <row r="55" spans="1:16" x14ac:dyDescent="0.25">
      <c r="A55" s="23"/>
      <c r="B55" s="25"/>
      <c r="C55" s="25"/>
      <c r="D55" s="25"/>
      <c r="E55" s="25"/>
      <c r="F55" s="23" t="s">
        <v>53</v>
      </c>
      <c r="G55" s="23" t="s">
        <v>55</v>
      </c>
      <c r="H55" s="23" t="s">
        <v>59</v>
      </c>
      <c r="I55" s="23" t="s">
        <v>532</v>
      </c>
      <c r="J55" s="23" t="s">
        <v>116</v>
      </c>
      <c r="K55" s="47">
        <v>47000</v>
      </c>
      <c r="L55" s="47">
        <v>47000</v>
      </c>
      <c r="M55" s="47">
        <v>47000</v>
      </c>
      <c r="N55" s="47">
        <v>47000</v>
      </c>
      <c r="O55" s="47">
        <v>47000</v>
      </c>
      <c r="P55" s="47">
        <v>47000</v>
      </c>
    </row>
    <row r="56" spans="1:16" x14ac:dyDescent="0.25">
      <c r="A56" s="23"/>
      <c r="B56" s="25"/>
      <c r="C56" s="25"/>
      <c r="D56" s="25"/>
      <c r="E56" s="25"/>
      <c r="F56" s="23" t="s">
        <v>53</v>
      </c>
      <c r="G56" s="23" t="s">
        <v>55</v>
      </c>
      <c r="H56" s="23" t="s">
        <v>59</v>
      </c>
      <c r="I56" s="23" t="s">
        <v>529</v>
      </c>
      <c r="J56" s="24">
        <v>242</v>
      </c>
      <c r="K56" s="47">
        <v>34000</v>
      </c>
      <c r="L56" s="47">
        <v>34000</v>
      </c>
      <c r="M56" s="47">
        <v>34000</v>
      </c>
      <c r="N56" s="47">
        <v>34000</v>
      </c>
      <c r="O56" s="47">
        <v>34000</v>
      </c>
      <c r="P56" s="47">
        <v>34000</v>
      </c>
    </row>
    <row r="57" spans="1:16" x14ac:dyDescent="0.25">
      <c r="A57" s="23"/>
      <c r="B57" s="25"/>
      <c r="C57" s="25"/>
      <c r="D57" s="25"/>
      <c r="E57" s="25"/>
      <c r="F57" s="23" t="s">
        <v>53</v>
      </c>
      <c r="G57" s="23" t="s">
        <v>55</v>
      </c>
      <c r="H57" s="23" t="s">
        <v>76</v>
      </c>
      <c r="I57" s="23" t="s">
        <v>530</v>
      </c>
      <c r="J57" s="23" t="s">
        <v>112</v>
      </c>
      <c r="K57" s="47">
        <v>59600</v>
      </c>
      <c r="L57" s="47">
        <v>59600</v>
      </c>
      <c r="M57" s="47">
        <v>59600</v>
      </c>
      <c r="N57" s="47">
        <v>59600</v>
      </c>
      <c r="O57" s="47">
        <v>59600</v>
      </c>
      <c r="P57" s="47">
        <v>59600</v>
      </c>
    </row>
    <row r="58" spans="1:16" x14ac:dyDescent="0.25">
      <c r="A58" s="23"/>
      <c r="B58" s="25"/>
      <c r="C58" s="25"/>
      <c r="D58" s="25"/>
      <c r="E58" s="25"/>
      <c r="F58" s="23" t="s">
        <v>53</v>
      </c>
      <c r="G58" s="23" t="s">
        <v>55</v>
      </c>
      <c r="H58" s="23" t="s">
        <v>59</v>
      </c>
      <c r="I58" s="23" t="s">
        <v>531</v>
      </c>
      <c r="J58" s="23" t="s">
        <v>112</v>
      </c>
      <c r="K58" s="47">
        <v>30000</v>
      </c>
      <c r="L58" s="47">
        <v>30000</v>
      </c>
      <c r="M58" s="47">
        <v>30000</v>
      </c>
      <c r="N58" s="47">
        <v>30000</v>
      </c>
      <c r="O58" s="47">
        <v>30000</v>
      </c>
      <c r="P58" s="47">
        <v>30000</v>
      </c>
    </row>
    <row r="59" spans="1:16" x14ac:dyDescent="0.25">
      <c r="A59" s="23"/>
      <c r="B59" s="25"/>
      <c r="C59" s="25"/>
      <c r="D59" s="25"/>
      <c r="E59" s="25"/>
      <c r="F59" s="23" t="s">
        <v>53</v>
      </c>
      <c r="G59" s="23" t="s">
        <v>55</v>
      </c>
      <c r="H59" s="23" t="s">
        <v>59</v>
      </c>
      <c r="I59" s="23" t="s">
        <v>528</v>
      </c>
      <c r="J59" s="23" t="s">
        <v>112</v>
      </c>
      <c r="K59" s="47">
        <v>20000</v>
      </c>
      <c r="L59" s="47">
        <v>20000</v>
      </c>
      <c r="M59" s="47">
        <v>20000</v>
      </c>
      <c r="N59" s="47">
        <v>20000</v>
      </c>
      <c r="O59" s="47">
        <v>20000</v>
      </c>
      <c r="P59" s="47">
        <v>20000</v>
      </c>
    </row>
    <row r="60" spans="1:16" hidden="1" x14ac:dyDescent="0.25">
      <c r="A60" s="23"/>
      <c r="B60" s="25"/>
      <c r="C60" s="25"/>
      <c r="D60" s="25"/>
      <c r="E60" s="25"/>
      <c r="F60" s="23" t="s">
        <v>53</v>
      </c>
      <c r="G60" s="23" t="s">
        <v>55</v>
      </c>
      <c r="H60" s="23" t="s">
        <v>59</v>
      </c>
      <c r="I60" s="23" t="s">
        <v>117</v>
      </c>
      <c r="J60" s="23" t="s">
        <v>116</v>
      </c>
      <c r="K60" s="47"/>
      <c r="L60" s="47"/>
      <c r="M60" s="47"/>
      <c r="N60" s="47"/>
      <c r="O60" s="47"/>
      <c r="P60" s="47"/>
    </row>
    <row r="61" spans="1:16" hidden="1" x14ac:dyDescent="0.25">
      <c r="A61" s="23"/>
      <c r="B61" s="25"/>
      <c r="C61" s="25"/>
      <c r="D61" s="25"/>
      <c r="E61" s="25"/>
      <c r="F61" s="23" t="s">
        <v>53</v>
      </c>
      <c r="G61" s="23" t="s">
        <v>55</v>
      </c>
      <c r="H61" s="23" t="s">
        <v>76</v>
      </c>
      <c r="I61" s="23" t="s">
        <v>118</v>
      </c>
      <c r="J61" s="23" t="s">
        <v>112</v>
      </c>
      <c r="K61" s="47">
        <v>0</v>
      </c>
      <c r="L61" s="47"/>
      <c r="M61" s="47"/>
      <c r="N61" s="47"/>
      <c r="O61" s="47"/>
      <c r="P61" s="47"/>
    </row>
    <row r="62" spans="1:16" hidden="1" x14ac:dyDescent="0.25">
      <c r="A62" s="23"/>
      <c r="B62" s="25"/>
      <c r="C62" s="25"/>
      <c r="D62" s="25"/>
      <c r="E62" s="25"/>
      <c r="F62" s="23" t="s">
        <v>53</v>
      </c>
      <c r="G62" s="23" t="s">
        <v>55</v>
      </c>
      <c r="H62" s="23" t="s">
        <v>76</v>
      </c>
      <c r="I62" s="23" t="s">
        <v>119</v>
      </c>
      <c r="J62" s="23" t="s">
        <v>112</v>
      </c>
      <c r="K62" s="47">
        <v>0</v>
      </c>
      <c r="L62" s="47"/>
      <c r="M62" s="47"/>
      <c r="N62" s="47"/>
      <c r="O62" s="47"/>
      <c r="P62" s="47"/>
    </row>
    <row r="63" spans="1:16" hidden="1" x14ac:dyDescent="0.25">
      <c r="A63" s="23"/>
      <c r="B63" s="25"/>
      <c r="C63" s="25"/>
      <c r="D63" s="25"/>
      <c r="E63" s="25"/>
      <c r="F63" s="23" t="s">
        <v>53</v>
      </c>
      <c r="G63" s="23" t="s">
        <v>55</v>
      </c>
      <c r="H63" s="23" t="s">
        <v>76</v>
      </c>
      <c r="I63" s="23" t="s">
        <v>120</v>
      </c>
      <c r="J63" s="23" t="s">
        <v>112</v>
      </c>
      <c r="K63" s="47">
        <v>0</v>
      </c>
      <c r="L63" s="47"/>
      <c r="M63" s="47"/>
      <c r="N63" s="47"/>
      <c r="O63" s="47"/>
      <c r="P63" s="47"/>
    </row>
    <row r="64" spans="1:16" ht="74.25" customHeight="1" x14ac:dyDescent="0.25">
      <c r="A64" s="30" t="s">
        <v>121</v>
      </c>
      <c r="B64" s="29" t="s">
        <v>122</v>
      </c>
      <c r="C64" s="29"/>
      <c r="D64" s="29"/>
      <c r="E64" s="29"/>
      <c r="F64" s="30" t="s">
        <v>53</v>
      </c>
      <c r="G64" s="30" t="s">
        <v>55</v>
      </c>
      <c r="H64" s="30" t="s">
        <v>48</v>
      </c>
      <c r="I64" s="30" t="s">
        <v>123</v>
      </c>
      <c r="J64" s="30" t="s">
        <v>50</v>
      </c>
      <c r="K64" s="51">
        <f>K65</f>
        <v>30000</v>
      </c>
      <c r="L64" s="47">
        <f t="shared" ref="L64:P64" si="6">L65</f>
        <v>30000</v>
      </c>
      <c r="M64" s="47">
        <f t="shared" si="6"/>
        <v>30000</v>
      </c>
      <c r="N64" s="47">
        <f t="shared" si="6"/>
        <v>30000</v>
      </c>
      <c r="O64" s="47">
        <f t="shared" si="6"/>
        <v>30000</v>
      </c>
      <c r="P64" s="47">
        <f t="shared" si="6"/>
        <v>30000</v>
      </c>
    </row>
    <row r="65" spans="1:16" ht="73.5" customHeight="1" x14ac:dyDescent="0.25">
      <c r="A65" s="23" t="s">
        <v>124</v>
      </c>
      <c r="B65" s="25" t="s">
        <v>125</v>
      </c>
      <c r="C65" s="25"/>
      <c r="D65" s="25"/>
      <c r="E65" s="25"/>
      <c r="F65" s="23" t="s">
        <v>53</v>
      </c>
      <c r="G65" s="23" t="s">
        <v>55</v>
      </c>
      <c r="H65" s="23" t="s">
        <v>59</v>
      </c>
      <c r="I65" s="23" t="s">
        <v>533</v>
      </c>
      <c r="J65" s="23" t="s">
        <v>112</v>
      </c>
      <c r="K65" s="47">
        <v>30000</v>
      </c>
      <c r="L65" s="47">
        <v>30000</v>
      </c>
      <c r="M65" s="47">
        <v>30000</v>
      </c>
      <c r="N65" s="47">
        <v>30000</v>
      </c>
      <c r="O65" s="47">
        <v>30000</v>
      </c>
      <c r="P65" s="47">
        <v>30000</v>
      </c>
    </row>
    <row r="66" spans="1:16" ht="48" customHeight="1" x14ac:dyDescent="0.25">
      <c r="A66" s="36" t="s">
        <v>126</v>
      </c>
      <c r="B66" s="35" t="s">
        <v>127</v>
      </c>
      <c r="C66" s="35"/>
      <c r="D66" s="35"/>
      <c r="E66" s="35"/>
      <c r="F66" s="23" t="s">
        <v>53</v>
      </c>
      <c r="G66" s="23" t="s">
        <v>48</v>
      </c>
      <c r="H66" s="23" t="s">
        <v>48</v>
      </c>
      <c r="I66" s="23" t="s">
        <v>128</v>
      </c>
      <c r="J66" s="23" t="s">
        <v>50</v>
      </c>
      <c r="K66" s="54">
        <f>K67+K68+K69+K70+K71+K72+K73+K74+K75+K76+K77+K78+K80+K79</f>
        <v>3864399.9</v>
      </c>
      <c r="L66" s="47">
        <f t="shared" ref="L66:P66" si="7">L67+L68+L69+L70+L71+L72+L73+L74+L75+L76+L77+L78+L80</f>
        <v>2939900</v>
      </c>
      <c r="M66" s="47">
        <f>M67+M68+M69+M70+M71+M72+M73+M74+M75+M76+M77+M78+M80</f>
        <v>2786600</v>
      </c>
      <c r="N66" s="47">
        <f t="shared" si="7"/>
        <v>2828600</v>
      </c>
      <c r="O66" s="47">
        <f t="shared" si="7"/>
        <v>2828600</v>
      </c>
      <c r="P66" s="47">
        <f t="shared" si="7"/>
        <v>2828600</v>
      </c>
    </row>
    <row r="67" spans="1:16" x14ac:dyDescent="0.25">
      <c r="A67" s="23"/>
      <c r="B67" s="23"/>
      <c r="C67" s="23"/>
      <c r="D67" s="23"/>
      <c r="E67" s="23"/>
      <c r="F67" s="23" t="s">
        <v>53</v>
      </c>
      <c r="G67" s="23" t="s">
        <v>129</v>
      </c>
      <c r="H67" s="23" t="s">
        <v>55</v>
      </c>
      <c r="I67" s="23" t="s">
        <v>130</v>
      </c>
      <c r="J67" s="23" t="s">
        <v>50</v>
      </c>
      <c r="K67" s="47">
        <v>520000</v>
      </c>
      <c r="L67" s="47">
        <v>233000</v>
      </c>
      <c r="M67" s="47">
        <v>233000</v>
      </c>
      <c r="N67" s="47">
        <v>233000</v>
      </c>
      <c r="O67" s="47">
        <v>233000</v>
      </c>
      <c r="P67" s="47">
        <v>233000</v>
      </c>
    </row>
    <row r="68" spans="1:16" x14ac:dyDescent="0.25">
      <c r="A68" s="23"/>
      <c r="B68" s="23"/>
      <c r="C68" s="23"/>
      <c r="D68" s="23"/>
      <c r="E68" s="23"/>
      <c r="F68" s="23" t="s">
        <v>53</v>
      </c>
      <c r="G68" s="23" t="s">
        <v>129</v>
      </c>
      <c r="H68" s="23" t="s">
        <v>55</v>
      </c>
      <c r="I68" s="23" t="s">
        <v>131</v>
      </c>
      <c r="J68" s="23" t="s">
        <v>50</v>
      </c>
      <c r="K68" s="47">
        <v>155000</v>
      </c>
      <c r="L68" s="47">
        <v>75000</v>
      </c>
      <c r="M68" s="47">
        <v>75000</v>
      </c>
      <c r="N68" s="47">
        <v>75000</v>
      </c>
      <c r="O68" s="47">
        <v>75000</v>
      </c>
      <c r="P68" s="47">
        <v>75000</v>
      </c>
    </row>
    <row r="69" spans="1:16" x14ac:dyDescent="0.25">
      <c r="A69" s="23"/>
      <c r="B69" s="23"/>
      <c r="C69" s="23"/>
      <c r="D69" s="23"/>
      <c r="E69" s="23"/>
      <c r="F69" s="23" t="s">
        <v>53</v>
      </c>
      <c r="G69" s="23" t="s">
        <v>129</v>
      </c>
      <c r="H69" s="23" t="s">
        <v>55</v>
      </c>
      <c r="I69" s="23" t="s">
        <v>132</v>
      </c>
      <c r="J69" s="23" t="s">
        <v>50</v>
      </c>
      <c r="K69" s="47">
        <v>155000</v>
      </c>
      <c r="L69" s="47">
        <v>25000</v>
      </c>
      <c r="M69" s="47">
        <v>25000</v>
      </c>
      <c r="N69" s="47">
        <v>25000</v>
      </c>
      <c r="O69" s="47">
        <v>25000</v>
      </c>
      <c r="P69" s="47">
        <v>25000</v>
      </c>
    </row>
    <row r="70" spans="1:16" x14ac:dyDescent="0.25">
      <c r="A70" s="23"/>
      <c r="B70" s="23"/>
      <c r="C70" s="23"/>
      <c r="D70" s="23"/>
      <c r="E70" s="23"/>
      <c r="F70" s="23" t="s">
        <v>53</v>
      </c>
      <c r="G70" s="23" t="s">
        <v>129</v>
      </c>
      <c r="H70" s="23" t="s">
        <v>55</v>
      </c>
      <c r="I70" s="23" t="s">
        <v>133</v>
      </c>
      <c r="J70" s="23" t="s">
        <v>50</v>
      </c>
      <c r="K70" s="47">
        <v>150900</v>
      </c>
      <c r="L70" s="47">
        <v>85600</v>
      </c>
      <c r="M70" s="47">
        <v>85600</v>
      </c>
      <c r="N70" s="47">
        <v>105600</v>
      </c>
      <c r="O70" s="47">
        <v>105600</v>
      </c>
      <c r="P70" s="47">
        <v>105600</v>
      </c>
    </row>
    <row r="71" spans="1:16" x14ac:dyDescent="0.25">
      <c r="A71" s="23"/>
      <c r="B71" s="23"/>
      <c r="C71" s="23"/>
      <c r="D71" s="23"/>
      <c r="E71" s="23"/>
      <c r="F71" s="23" t="s">
        <v>53</v>
      </c>
      <c r="G71" s="23" t="s">
        <v>129</v>
      </c>
      <c r="H71" s="23" t="s">
        <v>55</v>
      </c>
      <c r="I71" s="23" t="s">
        <v>134</v>
      </c>
      <c r="J71" s="23" t="s">
        <v>50</v>
      </c>
      <c r="K71" s="47">
        <v>0</v>
      </c>
      <c r="L71" s="47"/>
      <c r="M71" s="47"/>
      <c r="N71" s="47"/>
      <c r="O71" s="47"/>
      <c r="P71" s="47"/>
    </row>
    <row r="72" spans="1:16" x14ac:dyDescent="0.25">
      <c r="A72" s="23"/>
      <c r="B72" s="23"/>
      <c r="C72" s="23"/>
      <c r="D72" s="23"/>
      <c r="E72" s="23"/>
      <c r="F72" s="23" t="s">
        <v>53</v>
      </c>
      <c r="G72" s="23" t="s">
        <v>129</v>
      </c>
      <c r="H72" s="23" t="s">
        <v>55</v>
      </c>
      <c r="I72" s="23" t="s">
        <v>135</v>
      </c>
      <c r="J72" s="23" t="s">
        <v>50</v>
      </c>
      <c r="K72" s="47">
        <v>150000</v>
      </c>
      <c r="L72" s="47">
        <v>93600</v>
      </c>
      <c r="M72" s="47">
        <v>93600</v>
      </c>
      <c r="N72" s="47">
        <v>105600</v>
      </c>
      <c r="O72" s="47">
        <v>105600</v>
      </c>
      <c r="P72" s="47">
        <v>105600</v>
      </c>
    </row>
    <row r="73" spans="1:16" x14ac:dyDescent="0.25">
      <c r="A73" s="23"/>
      <c r="B73" s="23"/>
      <c r="C73" s="23"/>
      <c r="D73" s="23"/>
      <c r="E73" s="23"/>
      <c r="F73" s="23" t="s">
        <v>53</v>
      </c>
      <c r="G73" s="23" t="s">
        <v>129</v>
      </c>
      <c r="H73" s="23" t="s">
        <v>55</v>
      </c>
      <c r="I73" s="23" t="s">
        <v>136</v>
      </c>
      <c r="J73" s="23" t="s">
        <v>50</v>
      </c>
      <c r="K73" s="47">
        <v>39999.9</v>
      </c>
      <c r="L73" s="47">
        <v>15000</v>
      </c>
      <c r="M73" s="47">
        <v>15000</v>
      </c>
      <c r="N73" s="47">
        <v>25000</v>
      </c>
      <c r="O73" s="47">
        <v>25000</v>
      </c>
      <c r="P73" s="47">
        <v>25000</v>
      </c>
    </row>
    <row r="74" spans="1:16" hidden="1" x14ac:dyDescent="0.25">
      <c r="A74" s="23"/>
      <c r="B74" s="23"/>
      <c r="C74" s="23"/>
      <c r="D74" s="23"/>
      <c r="E74" s="23"/>
      <c r="F74" s="23" t="s">
        <v>53</v>
      </c>
      <c r="G74" s="23" t="s">
        <v>129</v>
      </c>
      <c r="H74" s="23" t="s">
        <v>55</v>
      </c>
      <c r="I74" s="23" t="s">
        <v>137</v>
      </c>
      <c r="J74" s="23" t="s">
        <v>50</v>
      </c>
      <c r="K74" s="47">
        <v>0</v>
      </c>
      <c r="L74" s="47"/>
      <c r="M74" s="47"/>
      <c r="N74" s="47"/>
      <c r="O74" s="47"/>
      <c r="P74" s="47"/>
    </row>
    <row r="75" spans="1:16" hidden="1" x14ac:dyDescent="0.25">
      <c r="A75" s="23"/>
      <c r="B75" s="23"/>
      <c r="C75" s="23"/>
      <c r="D75" s="23"/>
      <c r="E75" s="23"/>
      <c r="F75" s="23" t="s">
        <v>53</v>
      </c>
      <c r="G75" s="23" t="s">
        <v>129</v>
      </c>
      <c r="H75" s="23" t="s">
        <v>55</v>
      </c>
      <c r="I75" s="23" t="s">
        <v>138</v>
      </c>
      <c r="J75" s="23" t="s">
        <v>50</v>
      </c>
      <c r="K75" s="47">
        <v>0</v>
      </c>
      <c r="L75" s="47"/>
      <c r="M75" s="47"/>
      <c r="N75" s="47"/>
      <c r="O75" s="47"/>
      <c r="P75" s="47"/>
    </row>
    <row r="76" spans="1:16" hidden="1" x14ac:dyDescent="0.25">
      <c r="A76" s="23"/>
      <c r="B76" s="23"/>
      <c r="C76" s="23"/>
      <c r="D76" s="23"/>
      <c r="E76" s="23"/>
      <c r="F76" s="23" t="s">
        <v>53</v>
      </c>
      <c r="G76" s="23" t="s">
        <v>129</v>
      </c>
      <c r="H76" s="23" t="s">
        <v>55</v>
      </c>
      <c r="I76" s="23" t="s">
        <v>139</v>
      </c>
      <c r="J76" s="23" t="s">
        <v>50</v>
      </c>
      <c r="K76" s="47">
        <v>0</v>
      </c>
      <c r="L76" s="47"/>
      <c r="M76" s="47"/>
      <c r="N76" s="47"/>
      <c r="O76" s="47"/>
      <c r="P76" s="47"/>
    </row>
    <row r="77" spans="1:16" x14ac:dyDescent="0.25">
      <c r="A77" s="23"/>
      <c r="B77" s="23"/>
      <c r="C77" s="23"/>
      <c r="D77" s="23"/>
      <c r="E77" s="23"/>
      <c r="F77" s="23" t="s">
        <v>53</v>
      </c>
      <c r="G77" s="23" t="s">
        <v>129</v>
      </c>
      <c r="H77" s="23" t="s">
        <v>55</v>
      </c>
      <c r="I77" s="23" t="s">
        <v>140</v>
      </c>
      <c r="J77" s="23" t="s">
        <v>50</v>
      </c>
      <c r="K77" s="47">
        <v>105000</v>
      </c>
      <c r="L77" s="47">
        <v>105000</v>
      </c>
      <c r="M77" s="47">
        <v>45000</v>
      </c>
      <c r="N77" s="47">
        <v>45000</v>
      </c>
      <c r="O77" s="47">
        <v>45000</v>
      </c>
      <c r="P77" s="47">
        <v>45000</v>
      </c>
    </row>
    <row r="78" spans="1:16" x14ac:dyDescent="0.25">
      <c r="A78" s="23"/>
      <c r="B78" s="23"/>
      <c r="C78" s="23"/>
      <c r="D78" s="23"/>
      <c r="E78" s="23"/>
      <c r="F78" s="23" t="s">
        <v>53</v>
      </c>
      <c r="G78" s="23" t="s">
        <v>141</v>
      </c>
      <c r="H78" s="23" t="s">
        <v>142</v>
      </c>
      <c r="I78" s="23" t="s">
        <v>143</v>
      </c>
      <c r="J78" s="23" t="s">
        <v>50</v>
      </c>
      <c r="K78" s="47">
        <v>1781300</v>
      </c>
      <c r="L78" s="47">
        <v>2307700</v>
      </c>
      <c r="M78" s="47">
        <v>2214400</v>
      </c>
      <c r="N78" s="47">
        <v>2214400</v>
      </c>
      <c r="O78" s="47">
        <v>2214400</v>
      </c>
      <c r="P78" s="47">
        <v>2214400</v>
      </c>
    </row>
    <row r="79" spans="1:16" x14ac:dyDescent="0.25">
      <c r="A79" s="23"/>
      <c r="B79" s="23"/>
      <c r="C79" s="23"/>
      <c r="D79" s="23"/>
      <c r="E79" s="23"/>
      <c r="F79" s="23" t="s">
        <v>53</v>
      </c>
      <c r="G79" s="23" t="s">
        <v>141</v>
      </c>
      <c r="H79" s="23" t="s">
        <v>142</v>
      </c>
      <c r="I79" s="23" t="s">
        <v>144</v>
      </c>
      <c r="J79" s="23" t="s">
        <v>50</v>
      </c>
      <c r="K79" s="47"/>
      <c r="L79" s="47"/>
      <c r="M79" s="47"/>
      <c r="N79" s="47"/>
      <c r="O79" s="47"/>
      <c r="P79" s="47"/>
    </row>
    <row r="80" spans="1:16" x14ac:dyDescent="0.25">
      <c r="A80" s="23"/>
      <c r="B80" s="23"/>
      <c r="C80" s="23"/>
      <c r="D80" s="23"/>
      <c r="E80" s="23"/>
      <c r="F80" s="23" t="s">
        <v>53</v>
      </c>
      <c r="G80" s="23" t="s">
        <v>141</v>
      </c>
      <c r="H80" s="23" t="s">
        <v>142</v>
      </c>
      <c r="I80" s="23" t="s">
        <v>145</v>
      </c>
      <c r="J80" s="23" t="s">
        <v>50</v>
      </c>
      <c r="K80" s="47">
        <v>807200</v>
      </c>
      <c r="L80" s="47"/>
      <c r="M80" s="47"/>
      <c r="N80" s="47"/>
      <c r="O80" s="47"/>
      <c r="P80" s="47"/>
    </row>
    <row r="81" spans="1:16" ht="43.5" customHeight="1" x14ac:dyDescent="0.25">
      <c r="A81" s="31" t="s">
        <v>146</v>
      </c>
      <c r="B81" s="32" t="s">
        <v>147</v>
      </c>
      <c r="C81" s="32"/>
      <c r="D81" s="32"/>
      <c r="E81" s="32"/>
      <c r="F81" s="31" t="s">
        <v>53</v>
      </c>
      <c r="G81" s="31" t="s">
        <v>129</v>
      </c>
      <c r="H81" s="31" t="s">
        <v>55</v>
      </c>
      <c r="I81" s="31" t="s">
        <v>148</v>
      </c>
      <c r="J81" s="31" t="s">
        <v>50</v>
      </c>
      <c r="K81" s="48">
        <f>K83+K96</f>
        <v>3864399.9</v>
      </c>
      <c r="L81" s="47">
        <f t="shared" ref="L81:P81" si="8">L83+L96</f>
        <v>2971900</v>
      </c>
      <c r="M81" s="47">
        <f t="shared" si="8"/>
        <v>2786600</v>
      </c>
      <c r="N81" s="47">
        <f t="shared" si="8"/>
        <v>614200</v>
      </c>
      <c r="O81" s="47">
        <f t="shared" si="8"/>
        <v>614200</v>
      </c>
      <c r="P81" s="47">
        <f t="shared" si="8"/>
        <v>614200</v>
      </c>
    </row>
    <row r="82" spans="1:16" ht="51.75" customHeight="1" x14ac:dyDescent="0.25">
      <c r="A82" s="26" t="s">
        <v>149</v>
      </c>
      <c r="B82" s="27" t="s">
        <v>150</v>
      </c>
      <c r="C82" s="27"/>
      <c r="D82" s="27"/>
      <c r="E82" s="27"/>
      <c r="F82" s="26"/>
      <c r="G82" s="26"/>
      <c r="H82" s="26"/>
      <c r="I82" s="26"/>
      <c r="J82" s="26"/>
      <c r="K82" s="49"/>
      <c r="L82" s="47"/>
      <c r="M82" s="47"/>
      <c r="N82" s="47"/>
      <c r="O82" s="47"/>
      <c r="P82" s="47"/>
    </row>
    <row r="83" spans="1:16" ht="45" x14ac:dyDescent="0.25">
      <c r="A83" s="30" t="s">
        <v>151</v>
      </c>
      <c r="B83" s="29" t="s">
        <v>152</v>
      </c>
      <c r="C83" s="29"/>
      <c r="D83" s="29"/>
      <c r="E83" s="29"/>
      <c r="F83" s="30" t="s">
        <v>53</v>
      </c>
      <c r="G83" s="30" t="s">
        <v>129</v>
      </c>
      <c r="H83" s="30" t="s">
        <v>55</v>
      </c>
      <c r="I83" s="30" t="s">
        <v>153</v>
      </c>
      <c r="J83" s="30" t="s">
        <v>50</v>
      </c>
      <c r="K83" s="51">
        <f>K84+K85+K86+K87+K88+K89+K90+K91+K92+K93+K94</f>
        <v>1275899.8999999999</v>
      </c>
      <c r="L83" s="47">
        <f t="shared" ref="L83:P83" si="9">L84+L85+L86+L87+L88+L89+L90+L91+L92+L93+L94</f>
        <v>664200</v>
      </c>
      <c r="M83" s="47">
        <f t="shared" si="9"/>
        <v>572200</v>
      </c>
      <c r="N83" s="47">
        <f t="shared" si="9"/>
        <v>614200</v>
      </c>
      <c r="O83" s="47">
        <f t="shared" si="9"/>
        <v>614200</v>
      </c>
      <c r="P83" s="47">
        <f t="shared" si="9"/>
        <v>614200</v>
      </c>
    </row>
    <row r="84" spans="1:16" ht="45" x14ac:dyDescent="0.25">
      <c r="A84" s="23" t="s">
        <v>154</v>
      </c>
      <c r="B84" s="25" t="s">
        <v>155</v>
      </c>
      <c r="C84" s="25"/>
      <c r="D84" s="25"/>
      <c r="E84" s="25"/>
      <c r="F84" s="23" t="s">
        <v>53</v>
      </c>
      <c r="G84" s="23" t="s">
        <v>129</v>
      </c>
      <c r="H84" s="23" t="s">
        <v>55</v>
      </c>
      <c r="I84" s="23" t="s">
        <v>537</v>
      </c>
      <c r="J84" s="23" t="s">
        <v>108</v>
      </c>
      <c r="K84" s="47">
        <v>520000</v>
      </c>
      <c r="L84" s="47">
        <v>233000</v>
      </c>
      <c r="M84" s="47">
        <v>233000</v>
      </c>
      <c r="N84" s="47">
        <v>233000</v>
      </c>
      <c r="O84" s="47">
        <v>233000</v>
      </c>
      <c r="P84" s="47">
        <v>233000</v>
      </c>
    </row>
    <row r="85" spans="1:16" ht="30" x14ac:dyDescent="0.25">
      <c r="A85" s="23" t="s">
        <v>156</v>
      </c>
      <c r="B85" s="25" t="s">
        <v>157</v>
      </c>
      <c r="C85" s="25"/>
      <c r="D85" s="25"/>
      <c r="E85" s="25"/>
      <c r="F85" s="23" t="s">
        <v>53</v>
      </c>
      <c r="G85" s="23" t="s">
        <v>129</v>
      </c>
      <c r="H85" s="23" t="s">
        <v>55</v>
      </c>
      <c r="I85" s="23" t="s">
        <v>536</v>
      </c>
      <c r="J85" s="23" t="s">
        <v>112</v>
      </c>
      <c r="K85" s="47">
        <v>155000</v>
      </c>
      <c r="L85" s="47">
        <v>75000</v>
      </c>
      <c r="M85" s="47">
        <v>75000</v>
      </c>
      <c r="N85" s="47">
        <v>75000</v>
      </c>
      <c r="O85" s="47">
        <v>75000</v>
      </c>
      <c r="P85" s="47">
        <v>75000</v>
      </c>
    </row>
    <row r="86" spans="1:16" ht="30" x14ac:dyDescent="0.25">
      <c r="A86" s="23" t="s">
        <v>158</v>
      </c>
      <c r="B86" s="25" t="s">
        <v>159</v>
      </c>
      <c r="C86" s="25"/>
      <c r="D86" s="25"/>
      <c r="E86" s="25"/>
      <c r="F86" s="23" t="s">
        <v>53</v>
      </c>
      <c r="G86" s="23" t="s">
        <v>129</v>
      </c>
      <c r="H86" s="23" t="s">
        <v>55</v>
      </c>
      <c r="I86" s="23" t="s">
        <v>160</v>
      </c>
      <c r="J86" s="23" t="s">
        <v>112</v>
      </c>
      <c r="K86" s="47">
        <v>155000</v>
      </c>
      <c r="L86" s="47">
        <v>25000</v>
      </c>
      <c r="M86" s="47">
        <v>25000</v>
      </c>
      <c r="N86" s="47">
        <v>25000</v>
      </c>
      <c r="O86" s="47">
        <v>25000</v>
      </c>
      <c r="P86" s="47">
        <v>25000</v>
      </c>
    </row>
    <row r="87" spans="1:16" x14ac:dyDescent="0.25">
      <c r="A87" s="23"/>
      <c r="B87" s="25"/>
      <c r="C87" s="25"/>
      <c r="D87" s="25"/>
      <c r="E87" s="25"/>
      <c r="F87" s="23" t="s">
        <v>53</v>
      </c>
      <c r="G87" s="23" t="s">
        <v>129</v>
      </c>
      <c r="H87" s="23" t="s">
        <v>55</v>
      </c>
      <c r="I87" s="23" t="s">
        <v>161</v>
      </c>
      <c r="J87" s="23" t="s">
        <v>112</v>
      </c>
      <c r="K87" s="47">
        <v>150900</v>
      </c>
      <c r="L87" s="47">
        <v>105600</v>
      </c>
      <c r="M87" s="47">
        <v>85600</v>
      </c>
      <c r="N87" s="47">
        <v>105600</v>
      </c>
      <c r="O87" s="47">
        <v>105600</v>
      </c>
      <c r="P87" s="47">
        <v>105600</v>
      </c>
    </row>
    <row r="88" spans="1:16" x14ac:dyDescent="0.25">
      <c r="A88" s="23"/>
      <c r="B88" s="25"/>
      <c r="C88" s="25"/>
      <c r="D88" s="25"/>
      <c r="E88" s="25"/>
      <c r="F88" s="23" t="s">
        <v>53</v>
      </c>
      <c r="G88" s="23" t="s">
        <v>129</v>
      </c>
      <c r="H88" s="23" t="s">
        <v>55</v>
      </c>
      <c r="I88" s="23" t="s">
        <v>162</v>
      </c>
      <c r="J88" s="23" t="s">
        <v>112</v>
      </c>
      <c r="K88" s="47">
        <v>0</v>
      </c>
      <c r="L88" s="47"/>
      <c r="M88" s="47"/>
      <c r="N88" s="47"/>
      <c r="O88" s="47"/>
      <c r="P88" s="47"/>
    </row>
    <row r="89" spans="1:16" x14ac:dyDescent="0.25">
      <c r="A89" s="23"/>
      <c r="B89" s="25"/>
      <c r="C89" s="25"/>
      <c r="D89" s="25"/>
      <c r="E89" s="25"/>
      <c r="F89" s="23" t="s">
        <v>53</v>
      </c>
      <c r="G89" s="23" t="s">
        <v>129</v>
      </c>
      <c r="H89" s="23" t="s">
        <v>55</v>
      </c>
      <c r="I89" s="23" t="s">
        <v>163</v>
      </c>
      <c r="J89" s="23" t="s">
        <v>112</v>
      </c>
      <c r="K89" s="47">
        <v>150000</v>
      </c>
      <c r="L89" s="47">
        <v>105600</v>
      </c>
      <c r="M89" s="47">
        <v>93600</v>
      </c>
      <c r="N89" s="47">
        <v>105600</v>
      </c>
      <c r="O89" s="47">
        <v>105600</v>
      </c>
      <c r="P89" s="47">
        <v>105600</v>
      </c>
    </row>
    <row r="90" spans="1:16" x14ac:dyDescent="0.25">
      <c r="A90" s="23"/>
      <c r="B90" s="25"/>
      <c r="C90" s="25"/>
      <c r="D90" s="25"/>
      <c r="E90" s="25"/>
      <c r="F90" s="23" t="s">
        <v>53</v>
      </c>
      <c r="G90" s="23" t="s">
        <v>129</v>
      </c>
      <c r="H90" s="23" t="s">
        <v>55</v>
      </c>
      <c r="I90" s="23" t="s">
        <v>164</v>
      </c>
      <c r="J90" s="23" t="s">
        <v>112</v>
      </c>
      <c r="K90" s="47">
        <v>39999.9</v>
      </c>
      <c r="L90" s="47">
        <v>15000</v>
      </c>
      <c r="M90" s="47">
        <v>15000</v>
      </c>
      <c r="N90" s="47">
        <v>25000</v>
      </c>
      <c r="O90" s="47">
        <v>25000</v>
      </c>
      <c r="P90" s="47">
        <v>25000</v>
      </c>
    </row>
    <row r="91" spans="1:16" x14ac:dyDescent="0.25">
      <c r="A91" s="23"/>
      <c r="B91" s="25"/>
      <c r="C91" s="25"/>
      <c r="D91" s="25"/>
      <c r="E91" s="25"/>
      <c r="F91" s="23" t="s">
        <v>53</v>
      </c>
      <c r="G91" s="23" t="s">
        <v>129</v>
      </c>
      <c r="H91" s="23" t="s">
        <v>55</v>
      </c>
      <c r="I91" s="23" t="s">
        <v>165</v>
      </c>
      <c r="J91" s="23" t="s">
        <v>116</v>
      </c>
      <c r="K91" s="47">
        <v>0</v>
      </c>
      <c r="L91" s="47"/>
      <c r="M91" s="47"/>
      <c r="N91" s="47"/>
      <c r="O91" s="47"/>
      <c r="P91" s="47"/>
    </row>
    <row r="92" spans="1:16" x14ac:dyDescent="0.25">
      <c r="A92" s="23"/>
      <c r="B92" s="25"/>
      <c r="C92" s="25"/>
      <c r="D92" s="25"/>
      <c r="E92" s="25"/>
      <c r="F92" s="23" t="s">
        <v>53</v>
      </c>
      <c r="G92" s="23" t="s">
        <v>129</v>
      </c>
      <c r="H92" s="23" t="s">
        <v>55</v>
      </c>
      <c r="I92" s="23" t="s">
        <v>166</v>
      </c>
      <c r="J92" s="23" t="s">
        <v>116</v>
      </c>
      <c r="K92" s="47">
        <v>0</v>
      </c>
      <c r="L92" s="47"/>
      <c r="M92" s="47"/>
      <c r="N92" s="47"/>
      <c r="O92" s="47"/>
      <c r="P92" s="47"/>
    </row>
    <row r="93" spans="1:16" x14ac:dyDescent="0.25">
      <c r="A93" s="23"/>
      <c r="B93" s="25"/>
      <c r="C93" s="25"/>
      <c r="D93" s="25"/>
      <c r="E93" s="25"/>
      <c r="F93" s="23" t="s">
        <v>53</v>
      </c>
      <c r="G93" s="23" t="s">
        <v>129</v>
      </c>
      <c r="H93" s="23" t="s">
        <v>55</v>
      </c>
      <c r="I93" s="23" t="s">
        <v>167</v>
      </c>
      <c r="J93" s="23" t="s">
        <v>116</v>
      </c>
      <c r="K93" s="47">
        <v>105000</v>
      </c>
      <c r="L93" s="47">
        <v>105000</v>
      </c>
      <c r="M93" s="47">
        <v>45000</v>
      </c>
      <c r="N93" s="47">
        <v>45000</v>
      </c>
      <c r="O93" s="47">
        <v>45000</v>
      </c>
      <c r="P93" s="47">
        <v>45000</v>
      </c>
    </row>
    <row r="94" spans="1:16" x14ac:dyDescent="0.25">
      <c r="A94" s="23"/>
      <c r="B94" s="25"/>
      <c r="C94" s="25"/>
      <c r="D94" s="25"/>
      <c r="E94" s="25"/>
      <c r="F94" s="23" t="s">
        <v>53</v>
      </c>
      <c r="G94" s="23" t="s">
        <v>129</v>
      </c>
      <c r="H94" s="23" t="s">
        <v>55</v>
      </c>
      <c r="I94" s="23" t="s">
        <v>167</v>
      </c>
      <c r="J94" s="24">
        <v>242</v>
      </c>
      <c r="K94" s="47"/>
      <c r="L94" s="47"/>
      <c r="M94" s="47"/>
      <c r="N94" s="47"/>
      <c r="O94" s="47"/>
      <c r="P94" s="47"/>
    </row>
    <row r="95" spans="1:16" ht="60" x14ac:dyDescent="0.25">
      <c r="A95" s="26" t="s">
        <v>168</v>
      </c>
      <c r="B95" s="27" t="s">
        <v>169</v>
      </c>
      <c r="C95" s="27"/>
      <c r="D95" s="27"/>
      <c r="E95" s="27"/>
      <c r="F95" s="26"/>
      <c r="G95" s="26"/>
      <c r="H95" s="26"/>
      <c r="I95" s="26"/>
      <c r="J95" s="26"/>
      <c r="K95" s="49"/>
      <c r="L95" s="47"/>
      <c r="M95" s="47"/>
      <c r="N95" s="47"/>
      <c r="O95" s="47"/>
      <c r="P95" s="47"/>
    </row>
    <row r="96" spans="1:16" ht="75" x14ac:dyDescent="0.25">
      <c r="A96" s="30" t="s">
        <v>170</v>
      </c>
      <c r="B96" s="29" t="s">
        <v>171</v>
      </c>
      <c r="C96" s="29"/>
      <c r="D96" s="29"/>
      <c r="E96" s="29"/>
      <c r="F96" s="30" t="s">
        <v>53</v>
      </c>
      <c r="G96" s="30" t="s">
        <v>141</v>
      </c>
      <c r="H96" s="30" t="s">
        <v>142</v>
      </c>
      <c r="I96" s="30" t="s">
        <v>172</v>
      </c>
      <c r="J96" s="30" t="s">
        <v>50</v>
      </c>
      <c r="K96" s="51">
        <f>K97+K98+K99+K100</f>
        <v>2588500</v>
      </c>
      <c r="L96" s="47">
        <f t="shared" ref="L96:P96" si="10">L97+L98</f>
        <v>2307700</v>
      </c>
      <c r="M96" s="47">
        <f t="shared" si="10"/>
        <v>2214400</v>
      </c>
      <c r="N96" s="47">
        <f t="shared" si="10"/>
        <v>0</v>
      </c>
      <c r="O96" s="47">
        <f t="shared" si="10"/>
        <v>0</v>
      </c>
      <c r="P96" s="47">
        <f t="shared" si="10"/>
        <v>0</v>
      </c>
    </row>
    <row r="97" spans="1:16" ht="60" x14ac:dyDescent="0.25">
      <c r="A97" s="23" t="s">
        <v>173</v>
      </c>
      <c r="B97" s="25" t="s">
        <v>174</v>
      </c>
      <c r="C97" s="25"/>
      <c r="D97" s="25"/>
      <c r="E97" s="25"/>
      <c r="F97" s="23" t="s">
        <v>53</v>
      </c>
      <c r="G97" s="23" t="s">
        <v>141</v>
      </c>
      <c r="H97" s="23" t="s">
        <v>142</v>
      </c>
      <c r="I97" s="23" t="s">
        <v>175</v>
      </c>
      <c r="J97" s="23" t="s">
        <v>176</v>
      </c>
      <c r="K97" s="47">
        <v>1391000</v>
      </c>
      <c r="L97" s="47">
        <v>1791000</v>
      </c>
      <c r="M97" s="47">
        <v>1698400</v>
      </c>
      <c r="N97" s="47"/>
      <c r="O97" s="47"/>
      <c r="P97" s="47"/>
    </row>
    <row r="98" spans="1:16" x14ac:dyDescent="0.25">
      <c r="A98" s="23"/>
      <c r="B98" s="25"/>
      <c r="C98" s="25"/>
      <c r="D98" s="25"/>
      <c r="E98" s="25"/>
      <c r="F98" s="23" t="s">
        <v>53</v>
      </c>
      <c r="G98" s="23" t="s">
        <v>141</v>
      </c>
      <c r="H98" s="23" t="s">
        <v>142</v>
      </c>
      <c r="I98" s="23" t="s">
        <v>175</v>
      </c>
      <c r="J98" s="23" t="s">
        <v>177</v>
      </c>
      <c r="K98" s="47">
        <v>390300</v>
      </c>
      <c r="L98" s="47">
        <v>516700</v>
      </c>
      <c r="M98" s="47">
        <v>516000</v>
      </c>
      <c r="N98" s="47"/>
      <c r="O98" s="47"/>
      <c r="P98" s="47"/>
    </row>
    <row r="99" spans="1:16" x14ac:dyDescent="0.25">
      <c r="A99" s="23"/>
      <c r="B99" s="25"/>
      <c r="C99" s="25"/>
      <c r="D99" s="25"/>
      <c r="E99" s="25"/>
      <c r="F99" s="23" t="s">
        <v>53</v>
      </c>
      <c r="G99" s="23" t="s">
        <v>141</v>
      </c>
      <c r="H99" s="23" t="s">
        <v>142</v>
      </c>
      <c r="I99" s="23" t="s">
        <v>178</v>
      </c>
      <c r="J99" s="23" t="s">
        <v>176</v>
      </c>
      <c r="K99" s="47">
        <v>619900</v>
      </c>
      <c r="L99" s="47"/>
      <c r="M99" s="47"/>
      <c r="N99" s="47"/>
      <c r="O99" s="47"/>
      <c r="P99" s="47"/>
    </row>
    <row r="100" spans="1:16" x14ac:dyDescent="0.25">
      <c r="A100" s="23"/>
      <c r="B100" s="25"/>
      <c r="C100" s="25"/>
      <c r="D100" s="25"/>
      <c r="E100" s="25"/>
      <c r="F100" s="23" t="s">
        <v>53</v>
      </c>
      <c r="G100" s="23" t="s">
        <v>141</v>
      </c>
      <c r="H100" s="23" t="s">
        <v>142</v>
      </c>
      <c r="I100" s="23" t="s">
        <v>178</v>
      </c>
      <c r="J100" s="23" t="s">
        <v>177</v>
      </c>
      <c r="K100" s="47">
        <v>187300</v>
      </c>
      <c r="L100" s="47"/>
      <c r="M100" s="47"/>
      <c r="N100" s="47"/>
      <c r="O100" s="47"/>
      <c r="P100" s="47"/>
    </row>
    <row r="101" spans="1:16" ht="60" x14ac:dyDescent="0.25">
      <c r="A101" s="30" t="s">
        <v>179</v>
      </c>
      <c r="B101" s="29" t="s">
        <v>180</v>
      </c>
      <c r="C101" s="29"/>
      <c r="D101" s="29"/>
      <c r="E101" s="29"/>
      <c r="F101" s="30" t="s">
        <v>53</v>
      </c>
      <c r="G101" s="30" t="s">
        <v>141</v>
      </c>
      <c r="H101" s="30" t="s">
        <v>142</v>
      </c>
      <c r="I101" s="30" t="s">
        <v>181</v>
      </c>
      <c r="J101" s="30" t="s">
        <v>50</v>
      </c>
      <c r="K101" s="51">
        <f>SUM(K102+K103)</f>
        <v>0</v>
      </c>
      <c r="L101" s="47">
        <f t="shared" ref="L101:P101" si="11">SUM(L102+L103)</f>
        <v>0</v>
      </c>
      <c r="M101" s="47">
        <f t="shared" si="11"/>
        <v>0</v>
      </c>
      <c r="N101" s="47">
        <f t="shared" si="11"/>
        <v>0</v>
      </c>
      <c r="O101" s="47">
        <f t="shared" si="11"/>
        <v>0</v>
      </c>
      <c r="P101" s="47">
        <f t="shared" si="11"/>
        <v>0</v>
      </c>
    </row>
    <row r="102" spans="1:16" ht="30" x14ac:dyDescent="0.25">
      <c r="A102" s="23" t="s">
        <v>182</v>
      </c>
      <c r="B102" s="25" t="s">
        <v>183</v>
      </c>
      <c r="C102" s="25"/>
      <c r="D102" s="25"/>
      <c r="E102" s="25"/>
      <c r="F102" s="23" t="s">
        <v>53</v>
      </c>
      <c r="G102" s="23" t="s">
        <v>141</v>
      </c>
      <c r="H102" s="23" t="s">
        <v>142</v>
      </c>
      <c r="I102" s="23" t="s">
        <v>181</v>
      </c>
      <c r="J102" s="23" t="s">
        <v>112</v>
      </c>
      <c r="K102" s="47">
        <v>0</v>
      </c>
      <c r="L102" s="47"/>
      <c r="M102" s="47"/>
      <c r="N102" s="47"/>
      <c r="O102" s="47"/>
      <c r="P102" s="47"/>
    </row>
    <row r="103" spans="1:16" x14ac:dyDescent="0.25">
      <c r="A103" s="23"/>
      <c r="B103" s="25"/>
      <c r="C103" s="25"/>
      <c r="D103" s="25"/>
      <c r="E103" s="25"/>
      <c r="F103" s="23" t="s">
        <v>53</v>
      </c>
      <c r="G103" s="23" t="s">
        <v>141</v>
      </c>
      <c r="H103" s="23" t="s">
        <v>142</v>
      </c>
      <c r="I103" s="23" t="s">
        <v>181</v>
      </c>
      <c r="J103" s="23" t="s">
        <v>112</v>
      </c>
      <c r="K103" s="47"/>
      <c r="L103" s="47"/>
      <c r="M103" s="47"/>
      <c r="N103" s="47"/>
      <c r="O103" s="47"/>
      <c r="P103" s="47"/>
    </row>
    <row r="104" spans="1:16" ht="45" x14ac:dyDescent="0.25">
      <c r="A104" s="36" t="s">
        <v>184</v>
      </c>
      <c r="B104" s="35" t="s">
        <v>185</v>
      </c>
      <c r="C104" s="35"/>
      <c r="D104" s="35"/>
      <c r="E104" s="35"/>
      <c r="F104" s="23" t="s">
        <v>53</v>
      </c>
      <c r="G104" s="23" t="s">
        <v>48</v>
      </c>
      <c r="H104" s="23" t="s">
        <v>48</v>
      </c>
      <c r="I104" s="23" t="s">
        <v>186</v>
      </c>
      <c r="J104" s="23" t="s">
        <v>50</v>
      </c>
      <c r="K104" s="54">
        <f>SUM(K105+K106)</f>
        <v>300</v>
      </c>
      <c r="L104" s="47">
        <f t="shared" ref="L104:P104" si="12">SUM(L105+L106)</f>
        <v>0</v>
      </c>
      <c r="M104" s="47">
        <f t="shared" si="12"/>
        <v>0</v>
      </c>
      <c r="N104" s="47">
        <f t="shared" si="12"/>
        <v>0</v>
      </c>
      <c r="O104" s="47">
        <f t="shared" si="12"/>
        <v>0</v>
      </c>
      <c r="P104" s="47">
        <f t="shared" si="12"/>
        <v>0</v>
      </c>
    </row>
    <row r="105" spans="1:16" x14ac:dyDescent="0.25">
      <c r="A105" s="23"/>
      <c r="B105" s="25"/>
      <c r="C105" s="25"/>
      <c r="D105" s="25"/>
      <c r="E105" s="25"/>
      <c r="F105" s="23" t="s">
        <v>53</v>
      </c>
      <c r="G105" s="23" t="s">
        <v>55</v>
      </c>
      <c r="H105" s="23" t="s">
        <v>187</v>
      </c>
      <c r="I105" s="23" t="s">
        <v>188</v>
      </c>
      <c r="J105" s="23" t="s">
        <v>50</v>
      </c>
      <c r="K105" s="47">
        <v>300</v>
      </c>
      <c r="L105" s="47"/>
      <c r="M105" s="47"/>
      <c r="N105" s="47"/>
      <c r="O105" s="47"/>
      <c r="P105" s="47"/>
    </row>
    <row r="106" spans="1:16" x14ac:dyDescent="0.25">
      <c r="A106" s="23"/>
      <c r="B106" s="25"/>
      <c r="C106" s="25"/>
      <c r="D106" s="25"/>
      <c r="E106" s="25"/>
      <c r="F106" s="23"/>
      <c r="G106" s="23" t="s">
        <v>59</v>
      </c>
      <c r="H106" s="23" t="s">
        <v>189</v>
      </c>
      <c r="I106" s="23" t="s">
        <v>188</v>
      </c>
      <c r="J106" s="23" t="s">
        <v>50</v>
      </c>
      <c r="K106" s="47">
        <f>SUM(K107+K112+K118)</f>
        <v>0</v>
      </c>
      <c r="L106" s="47"/>
      <c r="M106" s="47"/>
      <c r="N106" s="47"/>
      <c r="O106" s="47"/>
      <c r="P106" s="47"/>
    </row>
    <row r="107" spans="1:16" ht="45" hidden="1" x14ac:dyDescent="0.25">
      <c r="A107" s="33" t="s">
        <v>45</v>
      </c>
      <c r="B107" s="34" t="s">
        <v>190</v>
      </c>
      <c r="C107" s="34"/>
      <c r="D107" s="34"/>
      <c r="E107" s="34"/>
      <c r="F107" s="33" t="s">
        <v>53</v>
      </c>
      <c r="G107" s="33" t="s">
        <v>59</v>
      </c>
      <c r="H107" s="33" t="s">
        <v>189</v>
      </c>
      <c r="I107" s="33" t="s">
        <v>191</v>
      </c>
      <c r="J107" s="33" t="s">
        <v>50</v>
      </c>
      <c r="K107" s="52">
        <f>SUM(K109)</f>
        <v>0</v>
      </c>
      <c r="L107" s="47">
        <f t="shared" ref="L107:P107" si="13">SUM(L109)</f>
        <v>0</v>
      </c>
      <c r="M107" s="47">
        <f t="shared" si="13"/>
        <v>0</v>
      </c>
      <c r="N107" s="47">
        <f t="shared" si="13"/>
        <v>0</v>
      </c>
      <c r="O107" s="47">
        <f t="shared" si="13"/>
        <v>0</v>
      </c>
      <c r="P107" s="47">
        <f t="shared" si="13"/>
        <v>0</v>
      </c>
    </row>
    <row r="108" spans="1:16" ht="60" hidden="1" x14ac:dyDescent="0.25">
      <c r="A108" s="26" t="s">
        <v>192</v>
      </c>
      <c r="B108" s="27" t="s">
        <v>193</v>
      </c>
      <c r="C108" s="27"/>
      <c r="D108" s="27"/>
      <c r="E108" s="27"/>
      <c r="F108" s="26"/>
      <c r="G108" s="26"/>
      <c r="H108" s="26"/>
      <c r="I108" s="26"/>
      <c r="J108" s="26"/>
      <c r="K108" s="49"/>
      <c r="L108" s="47"/>
      <c r="M108" s="47"/>
      <c r="N108" s="47"/>
      <c r="O108" s="47"/>
      <c r="P108" s="47"/>
    </row>
    <row r="109" spans="1:16" ht="60" hidden="1" x14ac:dyDescent="0.25">
      <c r="A109" s="30" t="s">
        <v>194</v>
      </c>
      <c r="B109" s="29" t="s">
        <v>195</v>
      </c>
      <c r="C109" s="29"/>
      <c r="D109" s="29"/>
      <c r="E109" s="29"/>
      <c r="F109" s="30" t="s">
        <v>53</v>
      </c>
      <c r="G109" s="30" t="s">
        <v>59</v>
      </c>
      <c r="H109" s="30" t="s">
        <v>189</v>
      </c>
      <c r="I109" s="30" t="s">
        <v>196</v>
      </c>
      <c r="J109" s="30" t="s">
        <v>50</v>
      </c>
      <c r="K109" s="51">
        <f>SUM(K110+K111)</f>
        <v>0</v>
      </c>
      <c r="L109" s="47">
        <f t="shared" ref="L109:P109" si="14">SUM(L110+L111)</f>
        <v>0</v>
      </c>
      <c r="M109" s="47">
        <f t="shared" si="14"/>
        <v>0</v>
      </c>
      <c r="N109" s="47">
        <f t="shared" si="14"/>
        <v>0</v>
      </c>
      <c r="O109" s="47">
        <f t="shared" si="14"/>
        <v>0</v>
      </c>
      <c r="P109" s="47">
        <f t="shared" si="14"/>
        <v>0</v>
      </c>
    </row>
    <row r="110" spans="1:16" ht="60" hidden="1" x14ac:dyDescent="0.25">
      <c r="A110" s="23" t="s">
        <v>197</v>
      </c>
      <c r="B110" s="25" t="s">
        <v>198</v>
      </c>
      <c r="C110" s="25"/>
      <c r="D110" s="25"/>
      <c r="E110" s="25"/>
      <c r="F110" s="23" t="s">
        <v>53</v>
      </c>
      <c r="G110" s="23" t="s">
        <v>59</v>
      </c>
      <c r="H110" s="23" t="s">
        <v>189</v>
      </c>
      <c r="I110" s="23" t="s">
        <v>196</v>
      </c>
      <c r="J110" s="23" t="s">
        <v>112</v>
      </c>
      <c r="K110" s="47">
        <v>0</v>
      </c>
      <c r="L110" s="47"/>
      <c r="M110" s="47"/>
      <c r="N110" s="47"/>
      <c r="O110" s="47"/>
      <c r="P110" s="47"/>
    </row>
    <row r="111" spans="1:16" ht="45" hidden="1" x14ac:dyDescent="0.25">
      <c r="A111" s="23" t="s">
        <v>199</v>
      </c>
      <c r="B111" s="25" t="s">
        <v>200</v>
      </c>
      <c r="C111" s="25"/>
      <c r="D111" s="25"/>
      <c r="E111" s="25"/>
      <c r="F111" s="23" t="s">
        <v>53</v>
      </c>
      <c r="G111" s="23" t="s">
        <v>59</v>
      </c>
      <c r="H111" s="23" t="s">
        <v>189</v>
      </c>
      <c r="I111" s="23" t="s">
        <v>196</v>
      </c>
      <c r="J111" s="23" t="s">
        <v>112</v>
      </c>
      <c r="K111" s="47">
        <v>0</v>
      </c>
      <c r="L111" s="47"/>
      <c r="M111" s="47"/>
      <c r="N111" s="47"/>
      <c r="O111" s="47"/>
      <c r="P111" s="47"/>
    </row>
    <row r="112" spans="1:16" ht="45" hidden="1" x14ac:dyDescent="0.25">
      <c r="A112" s="33" t="s">
        <v>201</v>
      </c>
      <c r="B112" s="34" t="s">
        <v>202</v>
      </c>
      <c r="C112" s="34"/>
      <c r="D112" s="34"/>
      <c r="E112" s="34"/>
      <c r="F112" s="33" t="s">
        <v>53</v>
      </c>
      <c r="G112" s="33" t="s">
        <v>59</v>
      </c>
      <c r="H112" s="33" t="s">
        <v>189</v>
      </c>
      <c r="I112" s="33" t="s">
        <v>203</v>
      </c>
      <c r="J112" s="33" t="s">
        <v>50</v>
      </c>
      <c r="K112" s="52">
        <f>SUM(K114)</f>
        <v>0</v>
      </c>
      <c r="L112" s="47">
        <f t="shared" ref="L112:P112" si="15">SUM(L114)</f>
        <v>0</v>
      </c>
      <c r="M112" s="47">
        <f t="shared" si="15"/>
        <v>0</v>
      </c>
      <c r="N112" s="47">
        <f t="shared" si="15"/>
        <v>0</v>
      </c>
      <c r="O112" s="47">
        <f t="shared" si="15"/>
        <v>0</v>
      </c>
      <c r="P112" s="47">
        <f t="shared" si="15"/>
        <v>0</v>
      </c>
    </row>
    <row r="113" spans="1:16" ht="75" hidden="1" x14ac:dyDescent="0.25">
      <c r="A113" s="26" t="s">
        <v>204</v>
      </c>
      <c r="B113" s="27" t="s">
        <v>205</v>
      </c>
      <c r="C113" s="27"/>
      <c r="D113" s="27"/>
      <c r="E113" s="27"/>
      <c r="F113" s="26"/>
      <c r="G113" s="26"/>
      <c r="H113" s="26"/>
      <c r="I113" s="26"/>
      <c r="J113" s="26"/>
      <c r="K113" s="49"/>
      <c r="L113" s="47"/>
      <c r="M113" s="47"/>
      <c r="N113" s="47"/>
      <c r="O113" s="47"/>
      <c r="P113" s="47"/>
    </row>
    <row r="114" spans="1:16" ht="45" hidden="1" x14ac:dyDescent="0.25">
      <c r="A114" s="30" t="s">
        <v>206</v>
      </c>
      <c r="B114" s="29" t="s">
        <v>207</v>
      </c>
      <c r="C114" s="29"/>
      <c r="D114" s="29"/>
      <c r="E114" s="29"/>
      <c r="F114" s="30" t="s">
        <v>53</v>
      </c>
      <c r="G114" s="30" t="s">
        <v>59</v>
      </c>
      <c r="H114" s="30" t="s">
        <v>189</v>
      </c>
      <c r="I114" s="30" t="s">
        <v>208</v>
      </c>
      <c r="J114" s="30" t="s">
        <v>50</v>
      </c>
      <c r="K114" s="51">
        <f>SUM(K115+K116+K117)</f>
        <v>0</v>
      </c>
      <c r="L114" s="47">
        <f t="shared" ref="L114:P114" si="16">SUM(L115+L116+L117)</f>
        <v>0</v>
      </c>
      <c r="M114" s="47">
        <f t="shared" si="16"/>
        <v>0</v>
      </c>
      <c r="N114" s="47">
        <f t="shared" si="16"/>
        <v>0</v>
      </c>
      <c r="O114" s="47">
        <f t="shared" si="16"/>
        <v>0</v>
      </c>
      <c r="P114" s="47">
        <f t="shared" si="16"/>
        <v>0</v>
      </c>
    </row>
    <row r="115" spans="1:16" ht="30" hidden="1" x14ac:dyDescent="0.25">
      <c r="A115" s="23" t="s">
        <v>209</v>
      </c>
      <c r="B115" s="25" t="s">
        <v>210</v>
      </c>
      <c r="C115" s="25"/>
      <c r="D115" s="25"/>
      <c r="E115" s="25"/>
      <c r="F115" s="23" t="s">
        <v>53</v>
      </c>
      <c r="G115" s="23" t="s">
        <v>59</v>
      </c>
      <c r="H115" s="23" t="s">
        <v>189</v>
      </c>
      <c r="I115" s="23" t="s">
        <v>208</v>
      </c>
      <c r="J115" s="23" t="s">
        <v>112</v>
      </c>
      <c r="K115" s="47">
        <v>0</v>
      </c>
      <c r="L115" s="47"/>
      <c r="M115" s="47"/>
      <c r="N115" s="47"/>
      <c r="O115" s="47"/>
      <c r="P115" s="47"/>
    </row>
    <row r="116" spans="1:16" ht="30" hidden="1" x14ac:dyDescent="0.25">
      <c r="A116" s="23" t="s">
        <v>211</v>
      </c>
      <c r="B116" s="25" t="s">
        <v>212</v>
      </c>
      <c r="C116" s="25"/>
      <c r="D116" s="25"/>
      <c r="E116" s="25"/>
      <c r="F116" s="23" t="s">
        <v>53</v>
      </c>
      <c r="G116" s="23" t="s">
        <v>59</v>
      </c>
      <c r="H116" s="23" t="s">
        <v>189</v>
      </c>
      <c r="I116" s="23" t="s">
        <v>208</v>
      </c>
      <c r="J116" s="23" t="s">
        <v>112</v>
      </c>
      <c r="K116" s="47">
        <v>0</v>
      </c>
      <c r="L116" s="47"/>
      <c r="M116" s="47"/>
      <c r="N116" s="47"/>
      <c r="O116" s="47"/>
      <c r="P116" s="47"/>
    </row>
    <row r="117" spans="1:16" ht="30" hidden="1" x14ac:dyDescent="0.25">
      <c r="A117" s="23" t="s">
        <v>213</v>
      </c>
      <c r="B117" s="25" t="s">
        <v>214</v>
      </c>
      <c r="C117" s="25"/>
      <c r="D117" s="25"/>
      <c r="E117" s="25"/>
      <c r="F117" s="23" t="s">
        <v>53</v>
      </c>
      <c r="G117" s="23" t="s">
        <v>59</v>
      </c>
      <c r="H117" s="23" t="s">
        <v>189</v>
      </c>
      <c r="I117" s="23" t="s">
        <v>208</v>
      </c>
      <c r="J117" s="23" t="s">
        <v>112</v>
      </c>
      <c r="K117" s="47">
        <v>0</v>
      </c>
      <c r="L117" s="47"/>
      <c r="M117" s="47"/>
      <c r="N117" s="47"/>
      <c r="O117" s="47"/>
      <c r="P117" s="47"/>
    </row>
    <row r="118" spans="1:16" ht="45" hidden="1" x14ac:dyDescent="0.25">
      <c r="A118" s="33" t="s">
        <v>215</v>
      </c>
      <c r="B118" s="34" t="s">
        <v>216</v>
      </c>
      <c r="C118" s="34"/>
      <c r="D118" s="34"/>
      <c r="E118" s="34"/>
      <c r="F118" s="33" t="s">
        <v>53</v>
      </c>
      <c r="G118" s="33" t="s">
        <v>59</v>
      </c>
      <c r="H118" s="33" t="s">
        <v>189</v>
      </c>
      <c r="I118" s="33" t="s">
        <v>217</v>
      </c>
      <c r="J118" s="33" t="s">
        <v>50</v>
      </c>
      <c r="K118" s="52">
        <f>SUM(K120)</f>
        <v>0</v>
      </c>
      <c r="L118" s="47">
        <f t="shared" ref="L118:P118" si="17">SUM(L120)</f>
        <v>0</v>
      </c>
      <c r="M118" s="47">
        <f t="shared" si="17"/>
        <v>0</v>
      </c>
      <c r="N118" s="47">
        <f t="shared" si="17"/>
        <v>0</v>
      </c>
      <c r="O118" s="47">
        <f t="shared" si="17"/>
        <v>0</v>
      </c>
      <c r="P118" s="47">
        <f t="shared" si="17"/>
        <v>0</v>
      </c>
    </row>
    <row r="119" spans="1:16" ht="75" hidden="1" x14ac:dyDescent="0.25">
      <c r="A119" s="26" t="s">
        <v>218</v>
      </c>
      <c r="B119" s="27" t="s">
        <v>219</v>
      </c>
      <c r="C119" s="27"/>
      <c r="D119" s="27"/>
      <c r="E119" s="27"/>
      <c r="F119" s="26"/>
      <c r="G119" s="26"/>
      <c r="H119" s="26"/>
      <c r="I119" s="26"/>
      <c r="J119" s="26"/>
      <c r="K119" s="49"/>
      <c r="L119" s="47"/>
      <c r="M119" s="47"/>
      <c r="N119" s="47"/>
      <c r="O119" s="47"/>
      <c r="P119" s="47"/>
    </row>
    <row r="120" spans="1:16" ht="75" hidden="1" x14ac:dyDescent="0.25">
      <c r="A120" s="30" t="s">
        <v>220</v>
      </c>
      <c r="B120" s="29" t="s">
        <v>221</v>
      </c>
      <c r="C120" s="29"/>
      <c r="D120" s="29"/>
      <c r="E120" s="29"/>
      <c r="F120" s="30" t="s">
        <v>53</v>
      </c>
      <c r="G120" s="30" t="s">
        <v>59</v>
      </c>
      <c r="H120" s="30" t="s">
        <v>189</v>
      </c>
      <c r="I120" s="30" t="s">
        <v>222</v>
      </c>
      <c r="J120" s="30" t="s">
        <v>50</v>
      </c>
      <c r="K120" s="51">
        <f>SUM(K121+K122)</f>
        <v>0</v>
      </c>
      <c r="L120" s="47">
        <f t="shared" ref="L120:P120" si="18">SUM(L121+L122)</f>
        <v>0</v>
      </c>
      <c r="M120" s="47">
        <f t="shared" si="18"/>
        <v>0</v>
      </c>
      <c r="N120" s="47">
        <f t="shared" si="18"/>
        <v>0</v>
      </c>
      <c r="O120" s="47">
        <f t="shared" si="18"/>
        <v>0</v>
      </c>
      <c r="P120" s="47">
        <f t="shared" si="18"/>
        <v>0</v>
      </c>
    </row>
    <row r="121" spans="1:16" ht="45" hidden="1" x14ac:dyDescent="0.25">
      <c r="A121" s="23" t="s">
        <v>223</v>
      </c>
      <c r="B121" s="25" t="s">
        <v>224</v>
      </c>
      <c r="C121" s="25"/>
      <c r="D121" s="25"/>
      <c r="E121" s="25"/>
      <c r="F121" s="23" t="s">
        <v>53</v>
      </c>
      <c r="G121" s="23" t="s">
        <v>59</v>
      </c>
      <c r="H121" s="23" t="s">
        <v>189</v>
      </c>
      <c r="I121" s="23" t="s">
        <v>222</v>
      </c>
      <c r="J121" s="23" t="s">
        <v>112</v>
      </c>
      <c r="K121" s="47">
        <v>0</v>
      </c>
      <c r="L121" s="47"/>
      <c r="M121" s="47"/>
      <c r="N121" s="47"/>
      <c r="O121" s="47"/>
      <c r="P121" s="47"/>
    </row>
    <row r="122" spans="1:16" ht="45" hidden="1" x14ac:dyDescent="0.25">
      <c r="A122" s="23" t="s">
        <v>225</v>
      </c>
      <c r="B122" s="25" t="s">
        <v>226</v>
      </c>
      <c r="C122" s="25"/>
      <c r="D122" s="25"/>
      <c r="E122" s="25"/>
      <c r="F122" s="23" t="s">
        <v>53</v>
      </c>
      <c r="G122" s="23" t="s">
        <v>59</v>
      </c>
      <c r="H122" s="23" t="s">
        <v>189</v>
      </c>
      <c r="I122" s="23" t="s">
        <v>222</v>
      </c>
      <c r="J122" s="23" t="s">
        <v>112</v>
      </c>
      <c r="K122" s="47">
        <v>0</v>
      </c>
      <c r="L122" s="47"/>
      <c r="M122" s="47"/>
      <c r="N122" s="47"/>
      <c r="O122" s="47"/>
      <c r="P122" s="47"/>
    </row>
    <row r="123" spans="1:16" ht="30" x14ac:dyDescent="0.25">
      <c r="A123" s="33" t="s">
        <v>227</v>
      </c>
      <c r="B123" s="34" t="s">
        <v>228</v>
      </c>
      <c r="C123" s="34"/>
      <c r="D123" s="34"/>
      <c r="E123" s="34"/>
      <c r="F123" s="33" t="s">
        <v>53</v>
      </c>
      <c r="G123" s="33" t="s">
        <v>55</v>
      </c>
      <c r="H123" s="33" t="s">
        <v>187</v>
      </c>
      <c r="I123" s="33" t="s">
        <v>229</v>
      </c>
      <c r="J123" s="33" t="s">
        <v>50</v>
      </c>
      <c r="K123" s="52">
        <f>SUM(K125)</f>
        <v>300</v>
      </c>
      <c r="L123" s="47">
        <f t="shared" ref="L123:P123" si="19">SUM(L125)</f>
        <v>300</v>
      </c>
      <c r="M123" s="47">
        <f t="shared" si="19"/>
        <v>300</v>
      </c>
      <c r="N123" s="47">
        <f t="shared" si="19"/>
        <v>300</v>
      </c>
      <c r="O123" s="47">
        <f t="shared" si="19"/>
        <v>300</v>
      </c>
      <c r="P123" s="47">
        <f t="shared" si="19"/>
        <v>0</v>
      </c>
    </row>
    <row r="124" spans="1:16" ht="45" x14ac:dyDescent="0.25">
      <c r="A124" s="26" t="s">
        <v>230</v>
      </c>
      <c r="B124" s="27" t="s">
        <v>231</v>
      </c>
      <c r="C124" s="27"/>
      <c r="D124" s="27"/>
      <c r="E124" s="27"/>
      <c r="F124" s="26"/>
      <c r="G124" s="26"/>
      <c r="H124" s="26"/>
      <c r="I124" s="26"/>
      <c r="J124" s="26"/>
      <c r="K124" s="49"/>
      <c r="L124" s="47"/>
      <c r="M124" s="47"/>
      <c r="N124" s="47"/>
      <c r="O124" s="47"/>
      <c r="P124" s="47"/>
    </row>
    <row r="125" spans="1:16" ht="45" x14ac:dyDescent="0.25">
      <c r="A125" s="30" t="s">
        <v>232</v>
      </c>
      <c r="B125" s="29" t="s">
        <v>233</v>
      </c>
      <c r="C125" s="29"/>
      <c r="D125" s="29"/>
      <c r="E125" s="29"/>
      <c r="F125" s="30" t="s">
        <v>53</v>
      </c>
      <c r="G125" s="30" t="s">
        <v>55</v>
      </c>
      <c r="H125" s="30" t="s">
        <v>187</v>
      </c>
      <c r="I125" s="30" t="s">
        <v>234</v>
      </c>
      <c r="J125" s="30" t="s">
        <v>50</v>
      </c>
      <c r="K125" s="51">
        <f>SUM(K126)</f>
        <v>300</v>
      </c>
      <c r="L125" s="47">
        <f t="shared" ref="L125:P125" si="20">SUM(L126)</f>
        <v>300</v>
      </c>
      <c r="M125" s="47">
        <f t="shared" si="20"/>
        <v>300</v>
      </c>
      <c r="N125" s="47">
        <f t="shared" si="20"/>
        <v>300</v>
      </c>
      <c r="O125" s="47">
        <f t="shared" si="20"/>
        <v>300</v>
      </c>
      <c r="P125" s="47">
        <f t="shared" si="20"/>
        <v>0</v>
      </c>
    </row>
    <row r="126" spans="1:16" ht="60" x14ac:dyDescent="0.25">
      <c r="A126" s="23" t="s">
        <v>235</v>
      </c>
      <c r="B126" s="25" t="s">
        <v>236</v>
      </c>
      <c r="C126" s="25"/>
      <c r="D126" s="25"/>
      <c r="E126" s="25"/>
      <c r="F126" s="23" t="s">
        <v>53</v>
      </c>
      <c r="G126" s="23" t="s">
        <v>55</v>
      </c>
      <c r="H126" s="23" t="s">
        <v>187</v>
      </c>
      <c r="I126" s="23" t="s">
        <v>234</v>
      </c>
      <c r="J126" s="23" t="s">
        <v>237</v>
      </c>
      <c r="K126" s="47">
        <v>300</v>
      </c>
      <c r="L126" s="47">
        <v>300</v>
      </c>
      <c r="M126" s="47">
        <v>300</v>
      </c>
      <c r="N126" s="47">
        <v>300</v>
      </c>
      <c r="O126" s="47">
        <v>300</v>
      </c>
      <c r="P126" s="47"/>
    </row>
    <row r="127" spans="1:16" ht="45" x14ac:dyDescent="0.25">
      <c r="A127" s="36" t="s">
        <v>238</v>
      </c>
      <c r="B127" s="35" t="s">
        <v>239</v>
      </c>
      <c r="C127" s="35"/>
      <c r="D127" s="35"/>
      <c r="E127" s="35"/>
      <c r="F127" s="23" t="s">
        <v>53</v>
      </c>
      <c r="G127" s="23" t="s">
        <v>48</v>
      </c>
      <c r="H127" s="23" t="s">
        <v>48</v>
      </c>
      <c r="I127" s="23" t="s">
        <v>240</v>
      </c>
      <c r="J127" s="23" t="s">
        <v>50</v>
      </c>
      <c r="K127" s="54">
        <f>SUM(K128+K129+K130+K131)</f>
        <v>354900</v>
      </c>
      <c r="L127" s="47">
        <f t="shared" ref="L127:P127" si="21">SUM(L128+L129+L130+L131)</f>
        <v>72000</v>
      </c>
      <c r="M127" s="47">
        <f t="shared" si="21"/>
        <v>72000</v>
      </c>
      <c r="N127" s="47">
        <f t="shared" si="21"/>
        <v>72000</v>
      </c>
      <c r="O127" s="47">
        <f t="shared" si="21"/>
        <v>72000</v>
      </c>
      <c r="P127" s="47">
        <f t="shared" si="21"/>
        <v>72000</v>
      </c>
    </row>
    <row r="128" spans="1:16" x14ac:dyDescent="0.25">
      <c r="A128" s="23"/>
      <c r="B128" s="25"/>
      <c r="C128" s="25"/>
      <c r="D128" s="25"/>
      <c r="E128" s="25"/>
      <c r="F128" s="23" t="s">
        <v>53</v>
      </c>
      <c r="G128" s="23" t="s">
        <v>59</v>
      </c>
      <c r="H128" s="23" t="s">
        <v>241</v>
      </c>
      <c r="I128" s="23" t="s">
        <v>188</v>
      </c>
      <c r="J128" s="23" t="s">
        <v>50</v>
      </c>
      <c r="K128" s="47">
        <f>SUM(K155)</f>
        <v>0</v>
      </c>
      <c r="L128" s="47"/>
      <c r="M128" s="47"/>
      <c r="N128" s="47"/>
      <c r="O128" s="47"/>
      <c r="P128" s="47"/>
    </row>
    <row r="129" spans="1:16" x14ac:dyDescent="0.25">
      <c r="A129" s="23"/>
      <c r="B129" s="25"/>
      <c r="C129" s="25"/>
      <c r="D129" s="25"/>
      <c r="E129" s="25"/>
      <c r="F129" s="23"/>
      <c r="G129" s="23" t="s">
        <v>59</v>
      </c>
      <c r="H129" s="23" t="s">
        <v>189</v>
      </c>
      <c r="I129" s="23" t="s">
        <v>188</v>
      </c>
      <c r="J129" s="23" t="s">
        <v>50</v>
      </c>
      <c r="K129" s="47">
        <f>SUM(K134+K137)</f>
        <v>172000</v>
      </c>
      <c r="L129" s="47">
        <v>22000</v>
      </c>
      <c r="M129" s="47">
        <v>22000</v>
      </c>
      <c r="N129" s="47">
        <v>22000</v>
      </c>
      <c r="O129" s="47">
        <v>22000</v>
      </c>
      <c r="P129" s="47">
        <v>22000</v>
      </c>
    </row>
    <row r="130" spans="1:16" x14ac:dyDescent="0.25">
      <c r="A130" s="23"/>
      <c r="B130" s="25"/>
      <c r="C130" s="25"/>
      <c r="D130" s="25"/>
      <c r="E130" s="25"/>
      <c r="F130" s="23"/>
      <c r="G130" s="23" t="s">
        <v>142</v>
      </c>
      <c r="H130" s="23" t="s">
        <v>56</v>
      </c>
      <c r="I130" s="23" t="s">
        <v>188</v>
      </c>
      <c r="J130" s="23" t="s">
        <v>50</v>
      </c>
      <c r="K130" s="47">
        <f>SUM(K145+K147)</f>
        <v>0</v>
      </c>
      <c r="L130" s="47"/>
      <c r="M130" s="47"/>
      <c r="N130" s="47"/>
      <c r="O130" s="47"/>
      <c r="P130" s="47"/>
    </row>
    <row r="131" spans="1:16" x14ac:dyDescent="0.25">
      <c r="A131" s="23"/>
      <c r="B131" s="25"/>
      <c r="C131" s="25"/>
      <c r="D131" s="25"/>
      <c r="E131" s="25"/>
      <c r="F131" s="23"/>
      <c r="G131" s="23" t="s">
        <v>142</v>
      </c>
      <c r="H131" s="23" t="s">
        <v>242</v>
      </c>
      <c r="I131" s="23" t="s">
        <v>188</v>
      </c>
      <c r="J131" s="23" t="s">
        <v>50</v>
      </c>
      <c r="K131" s="47">
        <f>SUM(K161+K165+K169)</f>
        <v>182900</v>
      </c>
      <c r="L131" s="47">
        <v>50000</v>
      </c>
      <c r="M131" s="47">
        <v>50000</v>
      </c>
      <c r="N131" s="47">
        <v>50000</v>
      </c>
      <c r="O131" s="47">
        <v>50000</v>
      </c>
      <c r="P131" s="47">
        <v>50000</v>
      </c>
    </row>
    <row r="132" spans="1:16" ht="30" x14ac:dyDescent="0.25">
      <c r="A132" s="33" t="s">
        <v>243</v>
      </c>
      <c r="B132" s="34" t="s">
        <v>244</v>
      </c>
      <c r="C132" s="34"/>
      <c r="D132" s="34"/>
      <c r="E132" s="34"/>
      <c r="F132" s="33" t="s">
        <v>53</v>
      </c>
      <c r="G132" s="33" t="s">
        <v>59</v>
      </c>
      <c r="H132" s="33" t="s">
        <v>189</v>
      </c>
      <c r="I132" s="33" t="s">
        <v>245</v>
      </c>
      <c r="J132" s="33" t="s">
        <v>50</v>
      </c>
      <c r="K132" s="52">
        <f>SUM(K134+K137)</f>
        <v>172000</v>
      </c>
      <c r="L132" s="47">
        <f t="shared" ref="L132:P132" si="22">SUM(L134+L137)</f>
        <v>22000</v>
      </c>
      <c r="M132" s="47">
        <f t="shared" si="22"/>
        <v>22000</v>
      </c>
      <c r="N132" s="47">
        <f t="shared" si="22"/>
        <v>22000</v>
      </c>
      <c r="O132" s="47">
        <f t="shared" si="22"/>
        <v>22000</v>
      </c>
      <c r="P132" s="47">
        <f t="shared" si="22"/>
        <v>22000</v>
      </c>
    </row>
    <row r="133" spans="1:16" ht="45" x14ac:dyDescent="0.25">
      <c r="A133" s="26" t="s">
        <v>246</v>
      </c>
      <c r="B133" s="27" t="s">
        <v>247</v>
      </c>
      <c r="C133" s="27"/>
      <c r="D133" s="27"/>
      <c r="E133" s="27"/>
      <c r="F133" s="26"/>
      <c r="G133" s="26"/>
      <c r="H133" s="26"/>
      <c r="I133" s="26"/>
      <c r="J133" s="26"/>
      <c r="K133" s="49"/>
      <c r="L133" s="47"/>
      <c r="M133" s="47"/>
      <c r="N133" s="47"/>
      <c r="O133" s="47"/>
      <c r="P133" s="47"/>
    </row>
    <row r="134" spans="1:16" ht="60" x14ac:dyDescent="0.25">
      <c r="A134" s="30" t="s">
        <v>248</v>
      </c>
      <c r="B134" s="29" t="s">
        <v>249</v>
      </c>
      <c r="C134" s="29"/>
      <c r="D134" s="29"/>
      <c r="E134" s="29"/>
      <c r="F134" s="30" t="s">
        <v>53</v>
      </c>
      <c r="G134" s="30" t="s">
        <v>59</v>
      </c>
      <c r="H134" s="30" t="s">
        <v>189</v>
      </c>
      <c r="I134" s="30" t="s">
        <v>250</v>
      </c>
      <c r="J134" s="30" t="s">
        <v>50</v>
      </c>
      <c r="K134" s="51">
        <f>SUM(K135+K136)</f>
        <v>0</v>
      </c>
      <c r="L134" s="47">
        <f t="shared" ref="L134:P134" si="23">SUM(L135+L136)</f>
        <v>0</v>
      </c>
      <c r="M134" s="47">
        <f t="shared" si="23"/>
        <v>0</v>
      </c>
      <c r="N134" s="47">
        <f t="shared" si="23"/>
        <v>0</v>
      </c>
      <c r="O134" s="47">
        <f t="shared" si="23"/>
        <v>0</v>
      </c>
      <c r="P134" s="47">
        <f t="shared" si="23"/>
        <v>0</v>
      </c>
    </row>
    <row r="135" spans="1:16" ht="45" x14ac:dyDescent="0.25">
      <c r="A135" s="23" t="s">
        <v>251</v>
      </c>
      <c r="B135" s="25" t="s">
        <v>252</v>
      </c>
      <c r="C135" s="25"/>
      <c r="D135" s="25"/>
      <c r="E135" s="25"/>
      <c r="F135" s="23" t="s">
        <v>53</v>
      </c>
      <c r="G135" s="23" t="s">
        <v>59</v>
      </c>
      <c r="H135" s="23" t="s">
        <v>189</v>
      </c>
      <c r="I135" s="23" t="s">
        <v>250</v>
      </c>
      <c r="J135" s="23" t="s">
        <v>112</v>
      </c>
      <c r="K135" s="47">
        <v>0</v>
      </c>
      <c r="L135" s="47"/>
      <c r="M135" s="47"/>
      <c r="N135" s="47"/>
      <c r="O135" s="47"/>
      <c r="P135" s="47"/>
    </row>
    <row r="136" spans="1:16" ht="45" x14ac:dyDescent="0.25">
      <c r="A136" s="23" t="s">
        <v>253</v>
      </c>
      <c r="B136" s="25" t="s">
        <v>254</v>
      </c>
      <c r="C136" s="25"/>
      <c r="D136" s="25"/>
      <c r="E136" s="25"/>
      <c r="F136" s="23" t="s">
        <v>53</v>
      </c>
      <c r="G136" s="23" t="s">
        <v>59</v>
      </c>
      <c r="H136" s="23" t="s">
        <v>189</v>
      </c>
      <c r="I136" s="23" t="s">
        <v>250</v>
      </c>
      <c r="J136" s="23" t="s">
        <v>112</v>
      </c>
      <c r="K136" s="47">
        <v>0</v>
      </c>
      <c r="L136" s="47"/>
      <c r="M136" s="47"/>
      <c r="N136" s="47"/>
      <c r="O136" s="47"/>
      <c r="P136" s="47"/>
    </row>
    <row r="137" spans="1:16" ht="45" x14ac:dyDescent="0.25">
      <c r="A137" s="30" t="s">
        <v>255</v>
      </c>
      <c r="B137" s="29" t="s">
        <v>256</v>
      </c>
      <c r="C137" s="29"/>
      <c r="D137" s="29"/>
      <c r="E137" s="29"/>
      <c r="F137" s="30" t="s">
        <v>53</v>
      </c>
      <c r="G137" s="30" t="s">
        <v>59</v>
      </c>
      <c r="H137" s="30" t="s">
        <v>189</v>
      </c>
      <c r="I137" s="30" t="s">
        <v>257</v>
      </c>
      <c r="J137" s="30" t="s">
        <v>50</v>
      </c>
      <c r="K137" s="51">
        <f>SUM(K138+K139+K140+K141+K142)</f>
        <v>172000</v>
      </c>
      <c r="L137" s="47">
        <f t="shared" ref="L137:P137" si="24">SUM(L138+L139+L140+L141+L142)</f>
        <v>22000</v>
      </c>
      <c r="M137" s="47">
        <f t="shared" si="24"/>
        <v>22000</v>
      </c>
      <c r="N137" s="47">
        <f t="shared" si="24"/>
        <v>22000</v>
      </c>
      <c r="O137" s="47">
        <f t="shared" si="24"/>
        <v>22000</v>
      </c>
      <c r="P137" s="47">
        <f t="shared" si="24"/>
        <v>22000</v>
      </c>
    </row>
    <row r="138" spans="1:16" ht="30" x14ac:dyDescent="0.25">
      <c r="A138" s="23" t="s">
        <v>258</v>
      </c>
      <c r="B138" s="25" t="s">
        <v>259</v>
      </c>
      <c r="C138" s="25"/>
      <c r="D138" s="25"/>
      <c r="E138" s="25"/>
      <c r="F138" s="23" t="s">
        <v>53</v>
      </c>
      <c r="G138" s="23" t="s">
        <v>59</v>
      </c>
      <c r="H138" s="23" t="s">
        <v>189</v>
      </c>
      <c r="I138" s="23" t="s">
        <v>257</v>
      </c>
      <c r="J138" s="23" t="s">
        <v>112</v>
      </c>
      <c r="K138" s="47">
        <v>172000</v>
      </c>
      <c r="L138" s="47">
        <v>22000</v>
      </c>
      <c r="M138" s="47">
        <v>22000</v>
      </c>
      <c r="N138" s="47">
        <v>22000</v>
      </c>
      <c r="O138" s="47">
        <v>22000</v>
      </c>
      <c r="P138" s="47">
        <v>22000</v>
      </c>
    </row>
    <row r="139" spans="1:16" ht="45" hidden="1" x14ac:dyDescent="0.25">
      <c r="A139" s="23" t="s">
        <v>260</v>
      </c>
      <c r="B139" s="25" t="s">
        <v>261</v>
      </c>
      <c r="C139" s="25"/>
      <c r="D139" s="25"/>
      <c r="E139" s="25"/>
      <c r="F139" s="23" t="s">
        <v>53</v>
      </c>
      <c r="G139" s="23" t="s">
        <v>59</v>
      </c>
      <c r="H139" s="23" t="s">
        <v>189</v>
      </c>
      <c r="I139" s="23" t="s">
        <v>257</v>
      </c>
      <c r="J139" s="23" t="s">
        <v>112</v>
      </c>
      <c r="K139" s="47">
        <v>0</v>
      </c>
      <c r="L139" s="47"/>
      <c r="M139" s="47"/>
      <c r="N139" s="47"/>
      <c r="O139" s="47"/>
      <c r="P139" s="47"/>
    </row>
    <row r="140" spans="1:16" ht="45" hidden="1" x14ac:dyDescent="0.25">
      <c r="A140" s="23" t="s">
        <v>262</v>
      </c>
      <c r="B140" s="25" t="s">
        <v>263</v>
      </c>
      <c r="C140" s="25"/>
      <c r="D140" s="25"/>
      <c r="E140" s="25"/>
      <c r="F140" s="23" t="s">
        <v>53</v>
      </c>
      <c r="G140" s="23" t="s">
        <v>59</v>
      </c>
      <c r="H140" s="23" t="s">
        <v>189</v>
      </c>
      <c r="I140" s="23" t="s">
        <v>257</v>
      </c>
      <c r="J140" s="23" t="s">
        <v>112</v>
      </c>
      <c r="K140" s="47">
        <v>0</v>
      </c>
      <c r="L140" s="47"/>
      <c r="M140" s="47"/>
      <c r="N140" s="47"/>
      <c r="O140" s="47"/>
      <c r="P140" s="47"/>
    </row>
    <row r="141" spans="1:16" ht="45" hidden="1" x14ac:dyDescent="0.25">
      <c r="A141" s="23" t="s">
        <v>264</v>
      </c>
      <c r="B141" s="25" t="s">
        <v>265</v>
      </c>
      <c r="C141" s="25"/>
      <c r="D141" s="25"/>
      <c r="E141" s="25"/>
      <c r="F141" s="23" t="s">
        <v>53</v>
      </c>
      <c r="G141" s="23" t="s">
        <v>59</v>
      </c>
      <c r="H141" s="23" t="s">
        <v>189</v>
      </c>
      <c r="I141" s="23" t="s">
        <v>257</v>
      </c>
      <c r="J141" s="23" t="s">
        <v>112</v>
      </c>
      <c r="K141" s="47">
        <v>0</v>
      </c>
      <c r="L141" s="47"/>
      <c r="M141" s="47"/>
      <c r="N141" s="47"/>
      <c r="O141" s="47"/>
      <c r="P141" s="47"/>
    </row>
    <row r="142" spans="1:16" ht="60" hidden="1" x14ac:dyDescent="0.25">
      <c r="A142" s="23" t="s">
        <v>266</v>
      </c>
      <c r="B142" s="25" t="s">
        <v>267</v>
      </c>
      <c r="C142" s="25"/>
      <c r="D142" s="25"/>
      <c r="E142" s="25"/>
      <c r="F142" s="23" t="s">
        <v>53</v>
      </c>
      <c r="G142" s="23" t="s">
        <v>59</v>
      </c>
      <c r="H142" s="23" t="s">
        <v>189</v>
      </c>
      <c r="I142" s="23" t="s">
        <v>257</v>
      </c>
      <c r="J142" s="23" t="s">
        <v>237</v>
      </c>
      <c r="K142" s="47">
        <v>0</v>
      </c>
      <c r="L142" s="47"/>
      <c r="M142" s="47"/>
      <c r="N142" s="47"/>
      <c r="O142" s="47"/>
      <c r="P142" s="47"/>
    </row>
    <row r="143" spans="1:16" ht="45" hidden="1" x14ac:dyDescent="0.25">
      <c r="A143" s="33" t="s">
        <v>268</v>
      </c>
      <c r="B143" s="34" t="s">
        <v>269</v>
      </c>
      <c r="C143" s="34"/>
      <c r="D143" s="34"/>
      <c r="E143" s="34"/>
      <c r="F143" s="33" t="s">
        <v>53</v>
      </c>
      <c r="G143" s="33" t="s">
        <v>142</v>
      </c>
      <c r="H143" s="33" t="s">
        <v>56</v>
      </c>
      <c r="I143" s="33" t="s">
        <v>270</v>
      </c>
      <c r="J143" s="33" t="s">
        <v>50</v>
      </c>
      <c r="K143" s="52">
        <f>SUM(K145+K147)</f>
        <v>0</v>
      </c>
      <c r="L143" s="47">
        <f t="shared" ref="L143:P143" si="25">SUM(L145+L147)</f>
        <v>0</v>
      </c>
      <c r="M143" s="47">
        <f t="shared" si="25"/>
        <v>0</v>
      </c>
      <c r="N143" s="47">
        <f t="shared" si="25"/>
        <v>0</v>
      </c>
      <c r="O143" s="47">
        <f t="shared" si="25"/>
        <v>0</v>
      </c>
      <c r="P143" s="47">
        <f t="shared" si="25"/>
        <v>0</v>
      </c>
    </row>
    <row r="144" spans="1:16" ht="45" hidden="1" x14ac:dyDescent="0.25">
      <c r="A144" s="26" t="s">
        <v>271</v>
      </c>
      <c r="B144" s="27" t="s">
        <v>272</v>
      </c>
      <c r="C144" s="27"/>
      <c r="D144" s="27"/>
      <c r="E144" s="27"/>
      <c r="F144" s="26" t="s">
        <v>188</v>
      </c>
      <c r="G144" s="26" t="s">
        <v>188</v>
      </c>
      <c r="H144" s="26" t="s">
        <v>188</v>
      </c>
      <c r="I144" s="26" t="s">
        <v>188</v>
      </c>
      <c r="J144" s="26"/>
      <c r="K144" s="49"/>
      <c r="L144" s="47"/>
      <c r="M144" s="47"/>
      <c r="N144" s="47"/>
      <c r="O144" s="47"/>
      <c r="P144" s="47"/>
    </row>
    <row r="145" spans="1:16" ht="30" hidden="1" x14ac:dyDescent="0.25">
      <c r="A145" s="30" t="s">
        <v>273</v>
      </c>
      <c r="B145" s="29" t="s">
        <v>274</v>
      </c>
      <c r="C145" s="29"/>
      <c r="D145" s="29"/>
      <c r="E145" s="29"/>
      <c r="F145" s="30" t="s">
        <v>53</v>
      </c>
      <c r="G145" s="30" t="s">
        <v>142</v>
      </c>
      <c r="H145" s="30" t="s">
        <v>56</v>
      </c>
      <c r="I145" s="30" t="s">
        <v>275</v>
      </c>
      <c r="J145" s="30" t="s">
        <v>50</v>
      </c>
      <c r="K145" s="51">
        <f>SUM(K146)</f>
        <v>0</v>
      </c>
      <c r="L145" s="47">
        <f t="shared" ref="L145:P145" si="26">SUM(L146)</f>
        <v>0</v>
      </c>
      <c r="M145" s="47">
        <f t="shared" si="26"/>
        <v>0</v>
      </c>
      <c r="N145" s="47">
        <f t="shared" si="26"/>
        <v>0</v>
      </c>
      <c r="O145" s="47">
        <f t="shared" si="26"/>
        <v>0</v>
      </c>
      <c r="P145" s="47">
        <f t="shared" si="26"/>
        <v>0</v>
      </c>
    </row>
    <row r="146" spans="1:16" ht="45" hidden="1" x14ac:dyDescent="0.25">
      <c r="A146" s="23" t="s">
        <v>276</v>
      </c>
      <c r="B146" s="25" t="s">
        <v>277</v>
      </c>
      <c r="C146" s="25"/>
      <c r="D146" s="25"/>
      <c r="E146" s="25"/>
      <c r="F146" s="23" t="s">
        <v>53</v>
      </c>
      <c r="G146" s="23" t="s">
        <v>142</v>
      </c>
      <c r="H146" s="23" t="s">
        <v>56</v>
      </c>
      <c r="I146" s="23" t="s">
        <v>278</v>
      </c>
      <c r="J146" s="23" t="s">
        <v>112</v>
      </c>
      <c r="K146" s="47">
        <v>0</v>
      </c>
      <c r="L146" s="47"/>
      <c r="M146" s="47"/>
      <c r="N146" s="47"/>
      <c r="O146" s="47"/>
      <c r="P146" s="47"/>
    </row>
    <row r="147" spans="1:16" ht="45" hidden="1" x14ac:dyDescent="0.25">
      <c r="A147" s="30" t="s">
        <v>279</v>
      </c>
      <c r="B147" s="29" t="s">
        <v>280</v>
      </c>
      <c r="C147" s="29"/>
      <c r="D147" s="29"/>
      <c r="E147" s="29"/>
      <c r="F147" s="30" t="s">
        <v>53</v>
      </c>
      <c r="G147" s="30" t="s">
        <v>142</v>
      </c>
      <c r="H147" s="30" t="s">
        <v>56</v>
      </c>
      <c r="I147" s="30" t="s">
        <v>281</v>
      </c>
      <c r="J147" s="30" t="s">
        <v>50</v>
      </c>
      <c r="K147" s="51">
        <f>SUM(K148+K149+K150+K151+K152)</f>
        <v>0</v>
      </c>
      <c r="L147" s="47">
        <f t="shared" ref="L147:P147" si="27">SUM(L148+L149+L150+L151+L152)</f>
        <v>0</v>
      </c>
      <c r="M147" s="47">
        <f t="shared" si="27"/>
        <v>0</v>
      </c>
      <c r="N147" s="47">
        <f t="shared" si="27"/>
        <v>0</v>
      </c>
      <c r="O147" s="47">
        <f t="shared" si="27"/>
        <v>0</v>
      </c>
      <c r="P147" s="47">
        <f t="shared" si="27"/>
        <v>0</v>
      </c>
    </row>
    <row r="148" spans="1:16" ht="30" hidden="1" x14ac:dyDescent="0.25">
      <c r="A148" s="23" t="s">
        <v>282</v>
      </c>
      <c r="B148" s="25" t="s">
        <v>283</v>
      </c>
      <c r="C148" s="25"/>
      <c r="D148" s="25"/>
      <c r="E148" s="25"/>
      <c r="F148" s="23" t="s">
        <v>53</v>
      </c>
      <c r="G148" s="23" t="s">
        <v>142</v>
      </c>
      <c r="H148" s="23" t="s">
        <v>56</v>
      </c>
      <c r="I148" s="23" t="s">
        <v>284</v>
      </c>
      <c r="J148" s="23" t="s">
        <v>112</v>
      </c>
      <c r="K148" s="47">
        <v>0</v>
      </c>
      <c r="L148" s="47"/>
      <c r="M148" s="47"/>
      <c r="N148" s="47"/>
      <c r="O148" s="47"/>
      <c r="P148" s="47"/>
    </row>
    <row r="149" spans="1:16" ht="30" hidden="1" x14ac:dyDescent="0.25">
      <c r="A149" s="23" t="s">
        <v>285</v>
      </c>
      <c r="B149" s="25" t="s">
        <v>286</v>
      </c>
      <c r="C149" s="25"/>
      <c r="D149" s="25"/>
      <c r="E149" s="25"/>
      <c r="F149" s="23" t="s">
        <v>53</v>
      </c>
      <c r="G149" s="23" t="s">
        <v>142</v>
      </c>
      <c r="H149" s="23" t="s">
        <v>56</v>
      </c>
      <c r="I149" s="23" t="s">
        <v>284</v>
      </c>
      <c r="J149" s="23" t="s">
        <v>112</v>
      </c>
      <c r="K149" s="47">
        <v>0</v>
      </c>
      <c r="L149" s="47"/>
      <c r="M149" s="47"/>
      <c r="N149" s="47"/>
      <c r="O149" s="47"/>
      <c r="P149" s="47"/>
    </row>
    <row r="150" spans="1:16" ht="45" hidden="1" x14ac:dyDescent="0.25">
      <c r="A150" s="23" t="s">
        <v>287</v>
      </c>
      <c r="B150" s="25" t="s">
        <v>288</v>
      </c>
      <c r="C150" s="25"/>
      <c r="D150" s="25"/>
      <c r="E150" s="25"/>
      <c r="F150" s="23" t="s">
        <v>53</v>
      </c>
      <c r="G150" s="23" t="s">
        <v>142</v>
      </c>
      <c r="H150" s="23" t="s">
        <v>56</v>
      </c>
      <c r="I150" s="23" t="s">
        <v>284</v>
      </c>
      <c r="J150" s="23" t="s">
        <v>112</v>
      </c>
      <c r="K150" s="47">
        <v>0</v>
      </c>
      <c r="L150" s="47"/>
      <c r="M150" s="47"/>
      <c r="N150" s="47"/>
      <c r="O150" s="47"/>
      <c r="P150" s="47"/>
    </row>
    <row r="151" spans="1:16" ht="45" hidden="1" x14ac:dyDescent="0.25">
      <c r="A151" s="23" t="s">
        <v>289</v>
      </c>
      <c r="B151" s="25" t="s">
        <v>290</v>
      </c>
      <c r="C151" s="25"/>
      <c r="D151" s="25"/>
      <c r="E151" s="25"/>
      <c r="F151" s="23" t="s">
        <v>53</v>
      </c>
      <c r="G151" s="23" t="s">
        <v>142</v>
      </c>
      <c r="H151" s="23" t="s">
        <v>56</v>
      </c>
      <c r="I151" s="23" t="s">
        <v>284</v>
      </c>
      <c r="J151" s="23" t="s">
        <v>112</v>
      </c>
      <c r="K151" s="47">
        <v>0</v>
      </c>
      <c r="L151" s="47"/>
      <c r="M151" s="47"/>
      <c r="N151" s="47"/>
      <c r="O151" s="47"/>
      <c r="P151" s="47"/>
    </row>
    <row r="152" spans="1:16" ht="30" hidden="1" x14ac:dyDescent="0.25">
      <c r="A152" s="23" t="s">
        <v>291</v>
      </c>
      <c r="B152" s="25" t="s">
        <v>292</v>
      </c>
      <c r="C152" s="25"/>
      <c r="D152" s="25"/>
      <c r="E152" s="25"/>
      <c r="F152" s="23" t="s">
        <v>53</v>
      </c>
      <c r="G152" s="23" t="s">
        <v>142</v>
      </c>
      <c r="H152" s="23" t="s">
        <v>56</v>
      </c>
      <c r="I152" s="23" t="s">
        <v>284</v>
      </c>
      <c r="J152" s="23" t="s">
        <v>112</v>
      </c>
      <c r="K152" s="47">
        <v>0</v>
      </c>
      <c r="L152" s="47"/>
      <c r="M152" s="47"/>
      <c r="N152" s="47"/>
      <c r="O152" s="47"/>
      <c r="P152" s="47"/>
    </row>
    <row r="153" spans="1:16" ht="60" hidden="1" x14ac:dyDescent="0.25">
      <c r="A153" s="33" t="s">
        <v>293</v>
      </c>
      <c r="B153" s="34" t="s">
        <v>294</v>
      </c>
      <c r="C153" s="34"/>
      <c r="D153" s="34"/>
      <c r="E153" s="34"/>
      <c r="F153" s="33" t="s">
        <v>53</v>
      </c>
      <c r="G153" s="33" t="s">
        <v>59</v>
      </c>
      <c r="H153" s="33" t="s">
        <v>241</v>
      </c>
      <c r="I153" s="33" t="s">
        <v>295</v>
      </c>
      <c r="J153" s="33" t="s">
        <v>50</v>
      </c>
      <c r="K153" s="52">
        <f>SUM(K155)</f>
        <v>0</v>
      </c>
      <c r="L153" s="47">
        <f t="shared" ref="L153:P153" si="28">SUM(L155)</f>
        <v>0</v>
      </c>
      <c r="M153" s="47">
        <f t="shared" si="28"/>
        <v>0</v>
      </c>
      <c r="N153" s="47">
        <f t="shared" si="28"/>
        <v>0</v>
      </c>
      <c r="O153" s="47">
        <f t="shared" si="28"/>
        <v>0</v>
      </c>
      <c r="P153" s="47">
        <f t="shared" si="28"/>
        <v>0</v>
      </c>
    </row>
    <row r="154" spans="1:16" ht="60" hidden="1" x14ac:dyDescent="0.25">
      <c r="A154" s="26" t="s">
        <v>296</v>
      </c>
      <c r="B154" s="27" t="s">
        <v>297</v>
      </c>
      <c r="C154" s="27"/>
      <c r="D154" s="27"/>
      <c r="E154" s="27"/>
      <c r="F154" s="26"/>
      <c r="G154" s="26"/>
      <c r="H154" s="26"/>
      <c r="I154" s="26"/>
      <c r="J154" s="26"/>
      <c r="K154" s="49"/>
      <c r="L154" s="47"/>
      <c r="M154" s="47"/>
      <c r="N154" s="47"/>
      <c r="O154" s="47"/>
      <c r="P154" s="47"/>
    </row>
    <row r="155" spans="1:16" ht="45" hidden="1" x14ac:dyDescent="0.25">
      <c r="A155" s="30" t="s">
        <v>298</v>
      </c>
      <c r="B155" s="29" t="s">
        <v>299</v>
      </c>
      <c r="C155" s="29"/>
      <c r="D155" s="29"/>
      <c r="E155" s="29"/>
      <c r="F155" s="30" t="s">
        <v>53</v>
      </c>
      <c r="G155" s="30" t="s">
        <v>59</v>
      </c>
      <c r="H155" s="30" t="s">
        <v>241</v>
      </c>
      <c r="I155" s="30" t="s">
        <v>300</v>
      </c>
      <c r="J155" s="30" t="s">
        <v>50</v>
      </c>
      <c r="K155" s="51">
        <f>SUM(K156+K157+K158)</f>
        <v>0</v>
      </c>
      <c r="L155" s="47">
        <f t="shared" ref="L155:P155" si="29">SUM(L156+L157+L158)</f>
        <v>0</v>
      </c>
      <c r="M155" s="47">
        <f t="shared" si="29"/>
        <v>0</v>
      </c>
      <c r="N155" s="47">
        <f t="shared" si="29"/>
        <v>0</v>
      </c>
      <c r="O155" s="47">
        <f t="shared" si="29"/>
        <v>0</v>
      </c>
      <c r="P155" s="47">
        <f t="shared" si="29"/>
        <v>0</v>
      </c>
    </row>
    <row r="156" spans="1:16" ht="45" hidden="1" x14ac:dyDescent="0.25">
      <c r="A156" s="23" t="s">
        <v>301</v>
      </c>
      <c r="B156" s="25" t="s">
        <v>302</v>
      </c>
      <c r="C156" s="25"/>
      <c r="D156" s="25"/>
      <c r="E156" s="25"/>
      <c r="F156" s="23" t="s">
        <v>53</v>
      </c>
      <c r="G156" s="23" t="s">
        <v>59</v>
      </c>
      <c r="H156" s="23" t="s">
        <v>241</v>
      </c>
      <c r="I156" s="23" t="s">
        <v>303</v>
      </c>
      <c r="J156" s="23" t="s">
        <v>112</v>
      </c>
      <c r="K156" s="47">
        <v>0</v>
      </c>
      <c r="L156" s="47"/>
      <c r="M156" s="47"/>
      <c r="N156" s="47"/>
      <c r="O156" s="47"/>
      <c r="P156" s="47"/>
    </row>
    <row r="157" spans="1:16" ht="30" hidden="1" x14ac:dyDescent="0.25">
      <c r="A157" s="23" t="s">
        <v>304</v>
      </c>
      <c r="B157" s="25" t="s">
        <v>305</v>
      </c>
      <c r="C157" s="25"/>
      <c r="D157" s="25"/>
      <c r="E157" s="25"/>
      <c r="F157" s="23" t="s">
        <v>53</v>
      </c>
      <c r="G157" s="23" t="s">
        <v>59</v>
      </c>
      <c r="H157" s="23" t="s">
        <v>241</v>
      </c>
      <c r="I157" s="23" t="s">
        <v>303</v>
      </c>
      <c r="J157" s="23" t="s">
        <v>112</v>
      </c>
      <c r="K157" s="47">
        <v>0</v>
      </c>
      <c r="L157" s="47"/>
      <c r="M157" s="47"/>
      <c r="N157" s="47"/>
      <c r="O157" s="47"/>
      <c r="P157" s="47"/>
    </row>
    <row r="158" spans="1:16" ht="30" hidden="1" x14ac:dyDescent="0.25">
      <c r="A158" s="23" t="s">
        <v>306</v>
      </c>
      <c r="B158" s="25" t="s">
        <v>307</v>
      </c>
      <c r="C158" s="25"/>
      <c r="D158" s="25"/>
      <c r="E158" s="25"/>
      <c r="F158" s="23" t="s">
        <v>53</v>
      </c>
      <c r="G158" s="23" t="s">
        <v>59</v>
      </c>
      <c r="H158" s="23" t="s">
        <v>241</v>
      </c>
      <c r="I158" s="23" t="s">
        <v>303</v>
      </c>
      <c r="J158" s="23" t="s">
        <v>112</v>
      </c>
      <c r="K158" s="47">
        <v>0</v>
      </c>
      <c r="L158" s="47"/>
      <c r="M158" s="47"/>
      <c r="N158" s="47"/>
      <c r="O158" s="47"/>
      <c r="P158" s="47"/>
    </row>
    <row r="159" spans="1:16" ht="30" x14ac:dyDescent="0.25">
      <c r="A159" s="33" t="s">
        <v>308</v>
      </c>
      <c r="B159" s="34" t="s">
        <v>309</v>
      </c>
      <c r="C159" s="34"/>
      <c r="D159" s="34"/>
      <c r="E159" s="34"/>
      <c r="F159" s="33" t="s">
        <v>53</v>
      </c>
      <c r="G159" s="33" t="s">
        <v>142</v>
      </c>
      <c r="H159" s="33" t="s">
        <v>242</v>
      </c>
      <c r="I159" s="33" t="s">
        <v>310</v>
      </c>
      <c r="J159" s="33" t="s">
        <v>50</v>
      </c>
      <c r="K159" s="52">
        <f>SUM(K161+K165+K169)</f>
        <v>182900</v>
      </c>
      <c r="L159" s="47">
        <f t="shared" ref="L159:P159" si="30">SUM(L161+L165+L169)</f>
        <v>50000</v>
      </c>
      <c r="M159" s="47">
        <f t="shared" si="30"/>
        <v>50000</v>
      </c>
      <c r="N159" s="47">
        <f t="shared" si="30"/>
        <v>50000</v>
      </c>
      <c r="O159" s="47">
        <f t="shared" si="30"/>
        <v>50000</v>
      </c>
      <c r="P159" s="47">
        <f t="shared" si="30"/>
        <v>50000</v>
      </c>
    </row>
    <row r="160" spans="1:16" ht="45" x14ac:dyDescent="0.25">
      <c r="A160" s="26" t="s">
        <v>311</v>
      </c>
      <c r="B160" s="27" t="s">
        <v>312</v>
      </c>
      <c r="C160" s="27"/>
      <c r="D160" s="27"/>
      <c r="E160" s="27"/>
      <c r="F160" s="26"/>
      <c r="G160" s="26"/>
      <c r="H160" s="26"/>
      <c r="I160" s="26"/>
      <c r="J160" s="26"/>
      <c r="K160" s="49"/>
      <c r="L160" s="47"/>
      <c r="M160" s="47"/>
      <c r="N160" s="47"/>
      <c r="O160" s="47"/>
      <c r="P160" s="47"/>
    </row>
    <row r="161" spans="1:16" ht="60" x14ac:dyDescent="0.25">
      <c r="A161" s="30" t="s">
        <v>313</v>
      </c>
      <c r="B161" s="29" t="s">
        <v>314</v>
      </c>
      <c r="C161" s="29"/>
      <c r="D161" s="29"/>
      <c r="E161" s="29"/>
      <c r="F161" s="30" t="s">
        <v>53</v>
      </c>
      <c r="G161" s="30" t="s">
        <v>142</v>
      </c>
      <c r="H161" s="30" t="s">
        <v>242</v>
      </c>
      <c r="I161" s="30" t="s">
        <v>315</v>
      </c>
      <c r="J161" s="30" t="s">
        <v>50</v>
      </c>
      <c r="K161" s="51">
        <f>SUM(K162+K163+K164)</f>
        <v>182900</v>
      </c>
      <c r="L161" s="47">
        <f t="shared" ref="L161:P161" si="31">SUM(L162+L163+L164)</f>
        <v>50000</v>
      </c>
      <c r="M161" s="47">
        <f t="shared" si="31"/>
        <v>50000</v>
      </c>
      <c r="N161" s="47">
        <f t="shared" si="31"/>
        <v>50000</v>
      </c>
      <c r="O161" s="47">
        <f t="shared" si="31"/>
        <v>50000</v>
      </c>
      <c r="P161" s="47">
        <f t="shared" si="31"/>
        <v>50000</v>
      </c>
    </row>
    <row r="162" spans="1:16" ht="30" x14ac:dyDescent="0.25">
      <c r="A162" s="23" t="s">
        <v>316</v>
      </c>
      <c r="B162" s="25" t="s">
        <v>317</v>
      </c>
      <c r="C162" s="25"/>
      <c r="D162" s="25"/>
      <c r="E162" s="25"/>
      <c r="F162" s="23" t="s">
        <v>53</v>
      </c>
      <c r="G162" s="23" t="s">
        <v>142</v>
      </c>
      <c r="H162" s="23" t="s">
        <v>242</v>
      </c>
      <c r="I162" s="23" t="s">
        <v>315</v>
      </c>
      <c r="J162" s="23" t="s">
        <v>112</v>
      </c>
      <c r="K162" s="47">
        <v>0</v>
      </c>
      <c r="L162" s="47"/>
      <c r="M162" s="47"/>
      <c r="N162" s="47"/>
      <c r="O162" s="47"/>
      <c r="P162" s="47"/>
    </row>
    <row r="163" spans="1:16" ht="45" x14ac:dyDescent="0.25">
      <c r="A163" s="23" t="s">
        <v>318</v>
      </c>
      <c r="B163" s="25" t="s">
        <v>319</v>
      </c>
      <c r="C163" s="25"/>
      <c r="D163" s="25"/>
      <c r="E163" s="25"/>
      <c r="F163" s="23" t="s">
        <v>53</v>
      </c>
      <c r="G163" s="23" t="s">
        <v>142</v>
      </c>
      <c r="H163" s="23" t="s">
        <v>242</v>
      </c>
      <c r="I163" s="23" t="s">
        <v>315</v>
      </c>
      <c r="J163" s="23" t="s">
        <v>112</v>
      </c>
      <c r="K163" s="47">
        <v>0</v>
      </c>
      <c r="L163" s="47"/>
      <c r="M163" s="47"/>
      <c r="N163" s="47"/>
      <c r="O163" s="47"/>
      <c r="P163" s="47"/>
    </row>
    <row r="164" spans="1:16" ht="45" x14ac:dyDescent="0.25">
      <c r="A164" s="23" t="s">
        <v>320</v>
      </c>
      <c r="B164" s="25" t="s">
        <v>321</v>
      </c>
      <c r="C164" s="25"/>
      <c r="D164" s="25"/>
      <c r="E164" s="25"/>
      <c r="F164" s="23" t="s">
        <v>53</v>
      </c>
      <c r="G164" s="23" t="s">
        <v>142</v>
      </c>
      <c r="H164" s="23" t="s">
        <v>242</v>
      </c>
      <c r="I164" s="23" t="s">
        <v>315</v>
      </c>
      <c r="J164" s="23" t="s">
        <v>112</v>
      </c>
      <c r="K164" s="47">
        <v>182900</v>
      </c>
      <c r="L164" s="47">
        <v>50000</v>
      </c>
      <c r="M164" s="47">
        <v>50000</v>
      </c>
      <c r="N164" s="47">
        <v>50000</v>
      </c>
      <c r="O164" s="47">
        <v>50000</v>
      </c>
      <c r="P164" s="47">
        <v>50000</v>
      </c>
    </row>
    <row r="165" spans="1:16" ht="60" x14ac:dyDescent="0.25">
      <c r="A165" s="30" t="s">
        <v>322</v>
      </c>
      <c r="B165" s="29" t="s">
        <v>323</v>
      </c>
      <c r="C165" s="29"/>
      <c r="D165" s="29"/>
      <c r="E165" s="29"/>
      <c r="F165" s="30" t="s">
        <v>53</v>
      </c>
      <c r="G165" s="30" t="s">
        <v>142</v>
      </c>
      <c r="H165" s="30" t="s">
        <v>242</v>
      </c>
      <c r="I165" s="30" t="s">
        <v>324</v>
      </c>
      <c r="J165" s="30" t="s">
        <v>50</v>
      </c>
      <c r="K165" s="51">
        <f>SUM(K166+K167+K168)</f>
        <v>0</v>
      </c>
      <c r="L165" s="47">
        <f t="shared" ref="L165:P165" si="32">SUM(L166+L167+L168)</f>
        <v>0</v>
      </c>
      <c r="M165" s="47">
        <f t="shared" si="32"/>
        <v>0</v>
      </c>
      <c r="N165" s="47">
        <f t="shared" si="32"/>
        <v>0</v>
      </c>
      <c r="O165" s="47">
        <f t="shared" si="32"/>
        <v>0</v>
      </c>
      <c r="P165" s="47">
        <f t="shared" si="32"/>
        <v>0</v>
      </c>
    </row>
    <row r="166" spans="1:16" ht="45" x14ac:dyDescent="0.25">
      <c r="A166" s="23" t="s">
        <v>325</v>
      </c>
      <c r="B166" s="25" t="s">
        <v>326</v>
      </c>
      <c r="C166" s="25"/>
      <c r="D166" s="25"/>
      <c r="E166" s="25"/>
      <c r="F166" s="23" t="s">
        <v>53</v>
      </c>
      <c r="G166" s="23" t="s">
        <v>142</v>
      </c>
      <c r="H166" s="23" t="s">
        <v>242</v>
      </c>
      <c r="I166" s="23" t="s">
        <v>327</v>
      </c>
      <c r="J166" s="23" t="s">
        <v>112</v>
      </c>
      <c r="K166" s="47">
        <v>0</v>
      </c>
      <c r="L166" s="47"/>
      <c r="M166" s="47"/>
      <c r="N166" s="47"/>
      <c r="O166" s="47"/>
      <c r="P166" s="47"/>
    </row>
    <row r="167" spans="1:16" ht="45" x14ac:dyDescent="0.25">
      <c r="A167" s="23" t="s">
        <v>328</v>
      </c>
      <c r="B167" s="25" t="s">
        <v>329</v>
      </c>
      <c r="C167" s="25"/>
      <c r="D167" s="25"/>
      <c r="E167" s="25"/>
      <c r="F167" s="23" t="s">
        <v>53</v>
      </c>
      <c r="G167" s="23" t="s">
        <v>142</v>
      </c>
      <c r="H167" s="23" t="s">
        <v>242</v>
      </c>
      <c r="I167" s="23" t="s">
        <v>327</v>
      </c>
      <c r="J167" s="23" t="s">
        <v>112</v>
      </c>
      <c r="K167" s="47">
        <v>0</v>
      </c>
      <c r="L167" s="47"/>
      <c r="M167" s="47"/>
      <c r="N167" s="47"/>
      <c r="O167" s="47"/>
      <c r="P167" s="47"/>
    </row>
    <row r="168" spans="1:16" ht="45" x14ac:dyDescent="0.25">
      <c r="A168" s="23" t="s">
        <v>330</v>
      </c>
      <c r="B168" s="25" t="s">
        <v>331</v>
      </c>
      <c r="C168" s="25"/>
      <c r="D168" s="25"/>
      <c r="E168" s="25"/>
      <c r="F168" s="23" t="s">
        <v>53</v>
      </c>
      <c r="G168" s="23" t="s">
        <v>142</v>
      </c>
      <c r="H168" s="23" t="s">
        <v>242</v>
      </c>
      <c r="I168" s="23" t="s">
        <v>324</v>
      </c>
      <c r="J168" s="23" t="s">
        <v>112</v>
      </c>
      <c r="K168" s="47">
        <v>0</v>
      </c>
      <c r="L168" s="47"/>
      <c r="M168" s="47"/>
      <c r="N168" s="47"/>
      <c r="O168" s="47"/>
      <c r="P168" s="47"/>
    </row>
    <row r="169" spans="1:16" ht="30" x14ac:dyDescent="0.25">
      <c r="A169" s="30" t="s">
        <v>332</v>
      </c>
      <c r="B169" s="29" t="s">
        <v>333</v>
      </c>
      <c r="C169" s="29"/>
      <c r="D169" s="29"/>
      <c r="E169" s="29"/>
      <c r="F169" s="30" t="s">
        <v>53</v>
      </c>
      <c r="G169" s="30" t="s">
        <v>142</v>
      </c>
      <c r="H169" s="30" t="s">
        <v>242</v>
      </c>
      <c r="I169" s="30" t="s">
        <v>334</v>
      </c>
      <c r="J169" s="30" t="s">
        <v>50</v>
      </c>
      <c r="K169" s="51">
        <v>0</v>
      </c>
      <c r="L169" s="47">
        <v>0</v>
      </c>
      <c r="M169" s="47">
        <v>0</v>
      </c>
      <c r="N169" s="47">
        <v>0</v>
      </c>
      <c r="O169" s="47">
        <v>0</v>
      </c>
      <c r="P169" s="47">
        <v>0</v>
      </c>
    </row>
    <row r="170" spans="1:16" ht="45" x14ac:dyDescent="0.25">
      <c r="A170" s="23" t="s">
        <v>335</v>
      </c>
      <c r="B170" s="25" t="s">
        <v>336</v>
      </c>
      <c r="C170" s="25"/>
      <c r="D170" s="25"/>
      <c r="E170" s="25"/>
      <c r="F170" s="23" t="s">
        <v>53</v>
      </c>
      <c r="G170" s="23" t="s">
        <v>142</v>
      </c>
      <c r="H170" s="23" t="s">
        <v>242</v>
      </c>
      <c r="I170" s="23" t="s">
        <v>334</v>
      </c>
      <c r="J170" s="23" t="s">
        <v>112</v>
      </c>
      <c r="K170" s="47">
        <v>0</v>
      </c>
      <c r="L170" s="47"/>
      <c r="M170" s="47"/>
      <c r="N170" s="47"/>
      <c r="O170" s="47"/>
      <c r="P170" s="47"/>
    </row>
    <row r="171" spans="1:16" ht="30" x14ac:dyDescent="0.25">
      <c r="A171" s="23" t="s">
        <v>337</v>
      </c>
      <c r="B171" s="25" t="s">
        <v>338</v>
      </c>
      <c r="C171" s="25"/>
      <c r="D171" s="25"/>
      <c r="E171" s="25"/>
      <c r="F171" s="23" t="s">
        <v>53</v>
      </c>
      <c r="G171" s="23" t="s">
        <v>142</v>
      </c>
      <c r="H171" s="23" t="s">
        <v>242</v>
      </c>
      <c r="I171" s="23" t="s">
        <v>334</v>
      </c>
      <c r="J171" s="23" t="s">
        <v>112</v>
      </c>
      <c r="K171" s="47">
        <v>0</v>
      </c>
      <c r="L171" s="47"/>
      <c r="M171" s="47"/>
      <c r="N171" s="47"/>
      <c r="O171" s="47"/>
      <c r="P171" s="47"/>
    </row>
    <row r="172" spans="1:16" ht="30" x14ac:dyDescent="0.25">
      <c r="A172" s="36" t="s">
        <v>339</v>
      </c>
      <c r="B172" s="35" t="s">
        <v>340</v>
      </c>
      <c r="C172" s="35"/>
      <c r="D172" s="35"/>
      <c r="E172" s="35"/>
      <c r="F172" s="23" t="s">
        <v>53</v>
      </c>
      <c r="G172" s="23" t="s">
        <v>48</v>
      </c>
      <c r="H172" s="23" t="s">
        <v>48</v>
      </c>
      <c r="I172" s="23" t="s">
        <v>341</v>
      </c>
      <c r="J172" s="23" t="s">
        <v>50</v>
      </c>
      <c r="K172" s="54">
        <f>SUM(K173+K175+K176)</f>
        <v>807600</v>
      </c>
      <c r="L172" s="47">
        <f t="shared" ref="L172:P172" si="33">SUM(L173+L175+L176)</f>
        <v>807600</v>
      </c>
      <c r="M172" s="47">
        <f t="shared" si="33"/>
        <v>807600.1</v>
      </c>
      <c r="N172" s="47">
        <f t="shared" si="33"/>
        <v>807600</v>
      </c>
      <c r="O172" s="47">
        <f t="shared" si="33"/>
        <v>807600</v>
      </c>
      <c r="P172" s="47">
        <f t="shared" si="33"/>
        <v>807600</v>
      </c>
    </row>
    <row r="173" spans="1:16" x14ac:dyDescent="0.25">
      <c r="A173" s="23"/>
      <c r="B173" s="25"/>
      <c r="C173" s="25"/>
      <c r="D173" s="25"/>
      <c r="E173" s="25"/>
      <c r="F173" s="23" t="s">
        <v>53</v>
      </c>
      <c r="G173" s="23" t="s">
        <v>342</v>
      </c>
      <c r="H173" s="23" t="s">
        <v>342</v>
      </c>
      <c r="I173" s="23" t="s">
        <v>188</v>
      </c>
      <c r="J173" s="23" t="s">
        <v>50</v>
      </c>
      <c r="K173" s="47"/>
      <c r="L173" s="47"/>
      <c r="M173" s="47">
        <v>0.1</v>
      </c>
      <c r="N173" s="47"/>
      <c r="O173" s="47"/>
      <c r="P173" s="47"/>
    </row>
    <row r="174" spans="1:16" x14ac:dyDescent="0.25">
      <c r="A174" s="23"/>
      <c r="B174" s="25"/>
      <c r="C174" s="25"/>
      <c r="D174" s="25"/>
      <c r="E174" s="25"/>
      <c r="F174" s="23"/>
      <c r="G174" s="23"/>
      <c r="H174" s="23"/>
      <c r="I174" s="23"/>
      <c r="J174" s="23"/>
      <c r="K174" s="47"/>
      <c r="L174" s="47"/>
      <c r="M174" s="47"/>
      <c r="N174" s="47"/>
      <c r="O174" s="47"/>
      <c r="P174" s="47"/>
    </row>
    <row r="175" spans="1:16" x14ac:dyDescent="0.25">
      <c r="A175" s="23"/>
      <c r="B175" s="25"/>
      <c r="C175" s="25"/>
      <c r="D175" s="25"/>
      <c r="E175" s="25"/>
      <c r="F175" s="23"/>
      <c r="G175" s="23" t="s">
        <v>129</v>
      </c>
      <c r="H175" s="23" t="s">
        <v>55</v>
      </c>
      <c r="I175" s="23" t="s">
        <v>188</v>
      </c>
      <c r="J175" s="23" t="s">
        <v>50</v>
      </c>
      <c r="K175" s="47">
        <f>SUM(K182)</f>
        <v>792600</v>
      </c>
      <c r="L175" s="47">
        <f t="shared" ref="L175:P175" si="34">SUM(L182)</f>
        <v>792600</v>
      </c>
      <c r="M175" s="47">
        <f t="shared" si="34"/>
        <v>792600</v>
      </c>
      <c r="N175" s="47">
        <f t="shared" si="34"/>
        <v>792600</v>
      </c>
      <c r="O175" s="47">
        <f t="shared" si="34"/>
        <v>792600</v>
      </c>
      <c r="P175" s="47">
        <f t="shared" si="34"/>
        <v>792600</v>
      </c>
    </row>
    <row r="176" spans="1:16" x14ac:dyDescent="0.25">
      <c r="A176" s="23"/>
      <c r="B176" s="25"/>
      <c r="C176" s="25"/>
      <c r="D176" s="25"/>
      <c r="E176" s="25"/>
      <c r="F176" s="23"/>
      <c r="G176" s="23" t="s">
        <v>141</v>
      </c>
      <c r="H176" s="23" t="s">
        <v>142</v>
      </c>
      <c r="I176" s="23" t="s">
        <v>188</v>
      </c>
      <c r="J176" s="23" t="s">
        <v>50</v>
      </c>
      <c r="K176" s="47">
        <v>15000</v>
      </c>
      <c r="L176" s="47">
        <v>15000</v>
      </c>
      <c r="M176" s="47">
        <v>15000</v>
      </c>
      <c r="N176" s="47">
        <v>15000</v>
      </c>
      <c r="O176" s="47">
        <v>15000</v>
      </c>
      <c r="P176" s="47">
        <v>15000</v>
      </c>
    </row>
    <row r="177" spans="1:16" ht="30" x14ac:dyDescent="0.25">
      <c r="A177" s="33" t="s">
        <v>343</v>
      </c>
      <c r="B177" s="34" t="s">
        <v>344</v>
      </c>
      <c r="C177" s="34"/>
      <c r="D177" s="34"/>
      <c r="E177" s="34"/>
      <c r="F177" s="33" t="s">
        <v>53</v>
      </c>
      <c r="G177" s="33" t="s">
        <v>141</v>
      </c>
      <c r="H177" s="33" t="s">
        <v>142</v>
      </c>
      <c r="I177" s="33" t="s">
        <v>345</v>
      </c>
      <c r="J177" s="33" t="s">
        <v>50</v>
      </c>
      <c r="K177" s="52">
        <f>SUM(K179)</f>
        <v>15000</v>
      </c>
      <c r="L177" s="47">
        <f t="shared" ref="L177:P177" si="35">SUM(L179)</f>
        <v>15000</v>
      </c>
      <c r="M177" s="47">
        <f t="shared" si="35"/>
        <v>15000</v>
      </c>
      <c r="N177" s="47">
        <f t="shared" si="35"/>
        <v>15000</v>
      </c>
      <c r="O177" s="47">
        <f t="shared" si="35"/>
        <v>15000</v>
      </c>
      <c r="P177" s="47">
        <f t="shared" si="35"/>
        <v>15000</v>
      </c>
    </row>
    <row r="178" spans="1:16" ht="120" x14ac:dyDescent="0.25">
      <c r="A178" s="26" t="s">
        <v>346</v>
      </c>
      <c r="B178" s="27" t="s">
        <v>347</v>
      </c>
      <c r="C178" s="27"/>
      <c r="D178" s="27"/>
      <c r="E178" s="27"/>
      <c r="F178" s="26"/>
      <c r="G178" s="26"/>
      <c r="H178" s="26"/>
      <c r="I178" s="26"/>
      <c r="J178" s="26"/>
      <c r="K178" s="49"/>
      <c r="L178" s="47"/>
      <c r="M178" s="47"/>
      <c r="N178" s="47"/>
      <c r="O178" s="47"/>
      <c r="P178" s="47"/>
    </row>
    <row r="179" spans="1:16" ht="45" x14ac:dyDescent="0.25">
      <c r="A179" s="30" t="s">
        <v>348</v>
      </c>
      <c r="B179" s="29" t="s">
        <v>349</v>
      </c>
      <c r="C179" s="29"/>
      <c r="D179" s="29"/>
      <c r="E179" s="29"/>
      <c r="F179" s="30" t="s">
        <v>53</v>
      </c>
      <c r="G179" s="30" t="s">
        <v>141</v>
      </c>
      <c r="H179" s="30" t="s">
        <v>142</v>
      </c>
      <c r="I179" s="30" t="s">
        <v>350</v>
      </c>
      <c r="J179" s="30" t="s">
        <v>50</v>
      </c>
      <c r="K179" s="51">
        <f>SUM(K180+K181)</f>
        <v>15000</v>
      </c>
      <c r="L179" s="47">
        <f t="shared" ref="L179:P179" si="36">SUM(L180+L181)</f>
        <v>15000</v>
      </c>
      <c r="M179" s="47">
        <f t="shared" si="36"/>
        <v>15000</v>
      </c>
      <c r="N179" s="47">
        <f t="shared" si="36"/>
        <v>15000</v>
      </c>
      <c r="O179" s="47">
        <f t="shared" si="36"/>
        <v>15000</v>
      </c>
      <c r="P179" s="47">
        <f t="shared" si="36"/>
        <v>15000</v>
      </c>
    </row>
    <row r="180" spans="1:16" ht="45" x14ac:dyDescent="0.25">
      <c r="A180" s="23" t="s">
        <v>351</v>
      </c>
      <c r="B180" s="25" t="s">
        <v>352</v>
      </c>
      <c r="C180" s="25"/>
      <c r="D180" s="25"/>
      <c r="E180" s="25"/>
      <c r="F180" s="23" t="s">
        <v>53</v>
      </c>
      <c r="G180" s="23" t="s">
        <v>141</v>
      </c>
      <c r="H180" s="23" t="s">
        <v>142</v>
      </c>
      <c r="I180" s="23" t="s">
        <v>350</v>
      </c>
      <c r="J180" s="23" t="s">
        <v>112</v>
      </c>
      <c r="K180" s="47">
        <v>15000</v>
      </c>
      <c r="L180" s="47">
        <v>15000</v>
      </c>
      <c r="M180" s="47">
        <v>15000</v>
      </c>
      <c r="N180" s="47">
        <v>15000</v>
      </c>
      <c r="O180" s="47">
        <v>15000</v>
      </c>
      <c r="P180" s="47">
        <v>15000</v>
      </c>
    </row>
    <row r="181" spans="1:16" ht="30" x14ac:dyDescent="0.25">
      <c r="A181" s="23" t="s">
        <v>353</v>
      </c>
      <c r="B181" s="25" t="s">
        <v>354</v>
      </c>
      <c r="C181" s="25"/>
      <c r="D181" s="25"/>
      <c r="E181" s="25"/>
      <c r="F181" s="23" t="s">
        <v>53</v>
      </c>
      <c r="G181" s="23" t="s">
        <v>141</v>
      </c>
      <c r="H181" s="23" t="s">
        <v>142</v>
      </c>
      <c r="I181" s="23" t="s">
        <v>350</v>
      </c>
      <c r="J181" s="23" t="s">
        <v>112</v>
      </c>
      <c r="K181" s="47">
        <v>0</v>
      </c>
      <c r="L181" s="47"/>
      <c r="M181" s="47"/>
      <c r="N181" s="47"/>
      <c r="O181" s="47"/>
      <c r="P181" s="47"/>
    </row>
    <row r="182" spans="1:16" ht="60" x14ac:dyDescent="0.25">
      <c r="A182" s="33" t="s">
        <v>355</v>
      </c>
      <c r="B182" s="34" t="s">
        <v>356</v>
      </c>
      <c r="C182" s="34"/>
      <c r="D182" s="34"/>
      <c r="E182" s="34"/>
      <c r="F182" s="33" t="s">
        <v>53</v>
      </c>
      <c r="G182" s="33" t="s">
        <v>129</v>
      </c>
      <c r="H182" s="33" t="s">
        <v>55</v>
      </c>
      <c r="I182" s="33" t="s">
        <v>357</v>
      </c>
      <c r="J182" s="33" t="s">
        <v>50</v>
      </c>
      <c r="K182" s="52">
        <f>SUM(K184)</f>
        <v>792600</v>
      </c>
      <c r="L182" s="47">
        <f t="shared" ref="L182:P182" si="37">SUM(L184)</f>
        <v>792600</v>
      </c>
      <c r="M182" s="47">
        <f t="shared" si="37"/>
        <v>792600</v>
      </c>
      <c r="N182" s="47">
        <f t="shared" si="37"/>
        <v>792600</v>
      </c>
      <c r="O182" s="47">
        <f t="shared" si="37"/>
        <v>792600</v>
      </c>
      <c r="P182" s="47">
        <f t="shared" si="37"/>
        <v>792600</v>
      </c>
    </row>
    <row r="183" spans="1:16" ht="60" x14ac:dyDescent="0.25">
      <c r="A183" s="26" t="s">
        <v>358</v>
      </c>
      <c r="B183" s="27" t="s">
        <v>359</v>
      </c>
      <c r="C183" s="27"/>
      <c r="D183" s="27"/>
      <c r="E183" s="27"/>
      <c r="F183" s="26"/>
      <c r="G183" s="26"/>
      <c r="H183" s="26"/>
      <c r="I183" s="26"/>
      <c r="J183" s="26"/>
      <c r="K183" s="49"/>
      <c r="L183" s="47"/>
      <c r="M183" s="47"/>
      <c r="N183" s="47"/>
      <c r="O183" s="47"/>
      <c r="P183" s="47"/>
    </row>
    <row r="184" spans="1:16" ht="45" x14ac:dyDescent="0.25">
      <c r="A184" s="30" t="s">
        <v>360</v>
      </c>
      <c r="B184" s="29" t="s">
        <v>361</v>
      </c>
      <c r="C184" s="29"/>
      <c r="D184" s="29"/>
      <c r="E184" s="29"/>
      <c r="F184" s="30" t="s">
        <v>53</v>
      </c>
      <c r="G184" s="30" t="s">
        <v>129</v>
      </c>
      <c r="H184" s="30" t="s">
        <v>55</v>
      </c>
      <c r="I184" s="30" t="s">
        <v>362</v>
      </c>
      <c r="J184" s="30" t="s">
        <v>50</v>
      </c>
      <c r="K184" s="51">
        <f>SUM(K185+K186)</f>
        <v>792600</v>
      </c>
      <c r="L184" s="47">
        <f t="shared" ref="L184:P184" si="38">SUM(L185+L186)</f>
        <v>792600</v>
      </c>
      <c r="M184" s="47">
        <f t="shared" si="38"/>
        <v>792600</v>
      </c>
      <c r="N184" s="47">
        <f t="shared" si="38"/>
        <v>792600</v>
      </c>
      <c r="O184" s="47">
        <f t="shared" si="38"/>
        <v>792600</v>
      </c>
      <c r="P184" s="47">
        <f t="shared" si="38"/>
        <v>792600</v>
      </c>
    </row>
    <row r="185" spans="1:16" ht="60" x14ac:dyDescent="0.25">
      <c r="A185" s="23" t="s">
        <v>363</v>
      </c>
      <c r="B185" s="25" t="s">
        <v>364</v>
      </c>
      <c r="C185" s="25"/>
      <c r="D185" s="25"/>
      <c r="E185" s="25"/>
      <c r="F185" s="23" t="s">
        <v>53</v>
      </c>
      <c r="G185" s="23" t="s">
        <v>129</v>
      </c>
      <c r="H185" s="23" t="s">
        <v>55</v>
      </c>
      <c r="I185" s="23" t="s">
        <v>362</v>
      </c>
      <c r="J185" s="23" t="s">
        <v>237</v>
      </c>
      <c r="K185" s="47">
        <v>792600</v>
      </c>
      <c r="L185" s="47">
        <v>792600</v>
      </c>
      <c r="M185" s="47">
        <v>792600</v>
      </c>
      <c r="N185" s="47">
        <v>792600</v>
      </c>
      <c r="O185" s="47">
        <v>792600</v>
      </c>
      <c r="P185" s="47">
        <v>792600</v>
      </c>
    </row>
    <row r="186" spans="1:16" ht="45" x14ac:dyDescent="0.25">
      <c r="A186" s="23" t="s">
        <v>365</v>
      </c>
      <c r="B186" s="25" t="s">
        <v>366</v>
      </c>
      <c r="C186" s="25"/>
      <c r="D186" s="25"/>
      <c r="E186" s="25"/>
      <c r="F186" s="23" t="s">
        <v>53</v>
      </c>
      <c r="G186" s="23" t="s">
        <v>129</v>
      </c>
      <c r="H186" s="23" t="s">
        <v>55</v>
      </c>
      <c r="I186" s="23" t="s">
        <v>208</v>
      </c>
      <c r="J186" s="23" t="s">
        <v>112</v>
      </c>
      <c r="K186" s="47">
        <v>0</v>
      </c>
      <c r="L186" s="47"/>
      <c r="M186" s="47"/>
      <c r="N186" s="47"/>
      <c r="O186" s="47"/>
      <c r="P186" s="47"/>
    </row>
    <row r="187" spans="1:16" ht="30" x14ac:dyDescent="0.25">
      <c r="A187" s="33" t="s">
        <v>367</v>
      </c>
      <c r="B187" s="34" t="s">
        <v>368</v>
      </c>
      <c r="C187" s="34"/>
      <c r="D187" s="34"/>
      <c r="E187" s="34"/>
      <c r="F187" s="33" t="s">
        <v>53</v>
      </c>
      <c r="G187" s="33" t="s">
        <v>342</v>
      </c>
      <c r="H187" s="33" t="s">
        <v>342</v>
      </c>
      <c r="I187" s="33" t="s">
        <v>369</v>
      </c>
      <c r="J187" s="33" t="s">
        <v>50</v>
      </c>
      <c r="K187" s="52">
        <f>SUM(K189)</f>
        <v>0</v>
      </c>
      <c r="L187" s="47">
        <f t="shared" ref="L187:P187" si="39">SUM(L189)</f>
        <v>0</v>
      </c>
      <c r="M187" s="47">
        <f t="shared" si="39"/>
        <v>90</v>
      </c>
      <c r="N187" s="47">
        <f t="shared" si="39"/>
        <v>0</v>
      </c>
      <c r="O187" s="47">
        <f t="shared" si="39"/>
        <v>0</v>
      </c>
      <c r="P187" s="47">
        <f t="shared" si="39"/>
        <v>0</v>
      </c>
    </row>
    <row r="188" spans="1:16" ht="45" x14ac:dyDescent="0.25">
      <c r="A188" s="26" t="s">
        <v>370</v>
      </c>
      <c r="B188" s="27" t="s">
        <v>371</v>
      </c>
      <c r="C188" s="27"/>
      <c r="D188" s="27"/>
      <c r="E188" s="27"/>
      <c r="F188" s="26"/>
      <c r="G188" s="26"/>
      <c r="H188" s="26"/>
      <c r="I188" s="26"/>
      <c r="J188" s="26"/>
      <c r="K188" s="49"/>
      <c r="L188" s="47"/>
      <c r="M188" s="47"/>
      <c r="N188" s="47"/>
      <c r="O188" s="47"/>
      <c r="P188" s="47"/>
    </row>
    <row r="189" spans="1:16" ht="74.25" customHeight="1" x14ac:dyDescent="0.25">
      <c r="A189" s="30" t="s">
        <v>372</v>
      </c>
      <c r="B189" s="29" t="s">
        <v>373</v>
      </c>
      <c r="C189" s="29"/>
      <c r="D189" s="29"/>
      <c r="E189" s="29"/>
      <c r="F189" s="30" t="s">
        <v>53</v>
      </c>
      <c r="G189" s="30" t="s">
        <v>342</v>
      </c>
      <c r="H189" s="30" t="s">
        <v>342</v>
      </c>
      <c r="I189" s="30" t="s">
        <v>374</v>
      </c>
      <c r="J189" s="30" t="s">
        <v>50</v>
      </c>
      <c r="K189" s="51">
        <f>SUM(K190+K191)</f>
        <v>0</v>
      </c>
      <c r="L189" s="47">
        <f t="shared" ref="L189:P189" si="40">SUM(L190+L191)</f>
        <v>0</v>
      </c>
      <c r="M189" s="47">
        <f t="shared" si="40"/>
        <v>90</v>
      </c>
      <c r="N189" s="47">
        <f t="shared" si="40"/>
        <v>0</v>
      </c>
      <c r="O189" s="47">
        <f t="shared" si="40"/>
        <v>0</v>
      </c>
      <c r="P189" s="47">
        <f t="shared" si="40"/>
        <v>0</v>
      </c>
    </row>
    <row r="190" spans="1:16" ht="30" x14ac:dyDescent="0.25">
      <c r="A190" s="23" t="s">
        <v>363</v>
      </c>
      <c r="B190" s="25" t="s">
        <v>375</v>
      </c>
      <c r="C190" s="25"/>
      <c r="D190" s="25"/>
      <c r="E190" s="25"/>
      <c r="F190" s="23" t="s">
        <v>53</v>
      </c>
      <c r="G190" s="23" t="s">
        <v>342</v>
      </c>
      <c r="H190" s="23" t="s">
        <v>342</v>
      </c>
      <c r="I190" s="23" t="s">
        <v>374</v>
      </c>
      <c r="J190" s="23" t="s">
        <v>112</v>
      </c>
      <c r="K190" s="47"/>
      <c r="L190" s="47"/>
      <c r="M190" s="47">
        <v>90</v>
      </c>
      <c r="N190" s="47"/>
      <c r="O190" s="47"/>
      <c r="P190" s="47"/>
    </row>
    <row r="191" spans="1:16" ht="45" x14ac:dyDescent="0.25">
      <c r="A191" s="23" t="s">
        <v>365</v>
      </c>
      <c r="B191" s="25" t="s">
        <v>376</v>
      </c>
      <c r="C191" s="25"/>
      <c r="D191" s="25"/>
      <c r="E191" s="25"/>
      <c r="F191" s="23" t="s">
        <v>53</v>
      </c>
      <c r="G191" s="23" t="s">
        <v>342</v>
      </c>
      <c r="H191" s="23" t="s">
        <v>342</v>
      </c>
      <c r="I191" s="23" t="s">
        <v>374</v>
      </c>
      <c r="J191" s="23" t="s">
        <v>112</v>
      </c>
      <c r="K191" s="47">
        <v>0</v>
      </c>
      <c r="L191" s="47"/>
      <c r="M191" s="47"/>
      <c r="N191" s="47"/>
      <c r="O191" s="47"/>
      <c r="P191" s="47"/>
    </row>
    <row r="192" spans="1:16" ht="30" x14ac:dyDescent="0.25">
      <c r="A192" s="36" t="s">
        <v>377</v>
      </c>
      <c r="B192" s="35" t="s">
        <v>378</v>
      </c>
      <c r="C192" s="35"/>
      <c r="D192" s="35"/>
      <c r="E192" s="35"/>
      <c r="F192" s="23" t="s">
        <v>53</v>
      </c>
      <c r="G192" s="23" t="s">
        <v>48</v>
      </c>
      <c r="H192" s="23" t="s">
        <v>48</v>
      </c>
      <c r="I192" s="23" t="s">
        <v>379</v>
      </c>
      <c r="J192" s="23" t="s">
        <v>50</v>
      </c>
      <c r="K192" s="54">
        <f>SUM(K193+K194+K195+K196+K197)</f>
        <v>436600</v>
      </c>
      <c r="L192" s="47">
        <f t="shared" ref="L192:P192" si="41">SUM(L193+L194+L195+L196+L197)</f>
        <v>232100</v>
      </c>
      <c r="M192" s="47">
        <f t="shared" si="41"/>
        <v>232100</v>
      </c>
      <c r="N192" s="47">
        <f t="shared" si="41"/>
        <v>170100</v>
      </c>
      <c r="O192" s="47">
        <f t="shared" si="41"/>
        <v>170100</v>
      </c>
      <c r="P192" s="47">
        <f t="shared" si="41"/>
        <v>170100</v>
      </c>
    </row>
    <row r="193" spans="1:16" x14ac:dyDescent="0.25">
      <c r="A193" s="23"/>
      <c r="B193" s="25"/>
      <c r="C193" s="25"/>
      <c r="D193" s="25"/>
      <c r="E193" s="25"/>
      <c r="F193" s="23" t="s">
        <v>53</v>
      </c>
      <c r="G193" s="23" t="s">
        <v>55</v>
      </c>
      <c r="H193" s="23" t="s">
        <v>141</v>
      </c>
      <c r="I193" s="23" t="s">
        <v>188</v>
      </c>
      <c r="J193" s="23" t="s">
        <v>50</v>
      </c>
      <c r="K193" s="47">
        <f>SUM(K230)</f>
        <v>61000</v>
      </c>
      <c r="L193" s="47">
        <v>5000</v>
      </c>
      <c r="M193" s="47">
        <v>5000</v>
      </c>
      <c r="N193" s="47">
        <v>5000</v>
      </c>
      <c r="O193" s="47">
        <v>5000</v>
      </c>
      <c r="P193" s="47">
        <v>5000</v>
      </c>
    </row>
    <row r="194" spans="1:16" x14ac:dyDescent="0.25">
      <c r="A194" s="23"/>
      <c r="B194" s="25"/>
      <c r="C194" s="25"/>
      <c r="D194" s="25"/>
      <c r="E194" s="25"/>
      <c r="F194" s="23"/>
      <c r="G194" s="23" t="s">
        <v>56</v>
      </c>
      <c r="H194" s="23" t="s">
        <v>242</v>
      </c>
      <c r="I194" s="23" t="s">
        <v>188</v>
      </c>
      <c r="J194" s="23" t="s">
        <v>50</v>
      </c>
      <c r="K194" s="47">
        <f>SUM(K213)</f>
        <v>133600</v>
      </c>
      <c r="L194" s="47">
        <v>135100</v>
      </c>
      <c r="M194" s="47">
        <v>135100</v>
      </c>
      <c r="N194" s="47">
        <v>135100</v>
      </c>
      <c r="O194" s="47">
        <v>135100</v>
      </c>
      <c r="P194" s="47">
        <v>135100</v>
      </c>
    </row>
    <row r="195" spans="1:16" x14ac:dyDescent="0.25">
      <c r="A195" s="23"/>
      <c r="B195" s="25"/>
      <c r="C195" s="25"/>
      <c r="D195" s="25"/>
      <c r="E195" s="25"/>
      <c r="F195" s="23"/>
      <c r="G195" s="23" t="s">
        <v>242</v>
      </c>
      <c r="H195" s="23" t="s">
        <v>241</v>
      </c>
      <c r="I195" s="23" t="s">
        <v>188</v>
      </c>
      <c r="J195" s="23" t="s">
        <v>50</v>
      </c>
      <c r="K195" s="47">
        <f>SUM(K222+K233)</f>
        <v>15000</v>
      </c>
      <c r="L195" s="47">
        <v>15000</v>
      </c>
      <c r="M195" s="47">
        <v>15000</v>
      </c>
      <c r="N195" s="47">
        <v>15000</v>
      </c>
      <c r="O195" s="47">
        <v>15000</v>
      </c>
      <c r="P195" s="47">
        <v>15000</v>
      </c>
    </row>
    <row r="196" spans="1:16" x14ac:dyDescent="0.25">
      <c r="A196" s="23"/>
      <c r="B196" s="25"/>
      <c r="C196" s="25"/>
      <c r="D196" s="25"/>
      <c r="E196" s="25"/>
      <c r="F196" s="23"/>
      <c r="G196" s="23" t="s">
        <v>242</v>
      </c>
      <c r="H196" s="23" t="s">
        <v>380</v>
      </c>
      <c r="I196" s="23" t="s">
        <v>188</v>
      </c>
      <c r="J196" s="23" t="s">
        <v>50</v>
      </c>
      <c r="K196" s="47">
        <v>212000</v>
      </c>
      <c r="L196" s="47">
        <v>62000</v>
      </c>
      <c r="M196" s="47">
        <v>62000</v>
      </c>
      <c r="N196" s="47"/>
      <c r="O196" s="47"/>
      <c r="P196" s="47"/>
    </row>
    <row r="197" spans="1:16" x14ac:dyDescent="0.25">
      <c r="A197" s="23"/>
      <c r="B197" s="25"/>
      <c r="C197" s="25"/>
      <c r="D197" s="25"/>
      <c r="E197" s="25"/>
      <c r="F197" s="23"/>
      <c r="G197" s="23" t="s">
        <v>242</v>
      </c>
      <c r="H197" s="23" t="s">
        <v>381</v>
      </c>
      <c r="I197" s="23" t="s">
        <v>188</v>
      </c>
      <c r="J197" s="23" t="s">
        <v>50</v>
      </c>
      <c r="K197" s="47">
        <v>15000</v>
      </c>
      <c r="L197" s="47">
        <v>15000</v>
      </c>
      <c r="M197" s="47">
        <v>15000</v>
      </c>
      <c r="N197" s="47">
        <v>15000</v>
      </c>
      <c r="O197" s="47">
        <v>15000</v>
      </c>
      <c r="P197" s="47">
        <v>15000</v>
      </c>
    </row>
    <row r="198" spans="1:16" ht="90" hidden="1" x14ac:dyDescent="0.25">
      <c r="A198" s="33" t="s">
        <v>382</v>
      </c>
      <c r="B198" s="34" t="s">
        <v>383</v>
      </c>
      <c r="C198" s="34"/>
      <c r="D198" s="34"/>
      <c r="E198" s="34"/>
      <c r="F198" s="33" t="s">
        <v>53</v>
      </c>
      <c r="G198" s="33" t="s">
        <v>48</v>
      </c>
      <c r="H198" s="33" t="s">
        <v>48</v>
      </c>
      <c r="I198" s="33" t="s">
        <v>384</v>
      </c>
      <c r="J198" s="33" t="s">
        <v>50</v>
      </c>
      <c r="K198" s="52"/>
      <c r="L198" s="47"/>
      <c r="M198" s="47"/>
      <c r="N198" s="47"/>
      <c r="O198" s="47"/>
      <c r="P198" s="47"/>
    </row>
    <row r="199" spans="1:16" ht="90" hidden="1" x14ac:dyDescent="0.25">
      <c r="A199" s="26" t="s">
        <v>385</v>
      </c>
      <c r="B199" s="27" t="s">
        <v>386</v>
      </c>
      <c r="C199" s="27"/>
      <c r="D199" s="27"/>
      <c r="E199" s="27"/>
      <c r="F199" s="26"/>
      <c r="G199" s="26"/>
      <c r="H199" s="26"/>
      <c r="I199" s="26"/>
      <c r="J199" s="26"/>
      <c r="K199" s="49"/>
      <c r="L199" s="47"/>
      <c r="M199" s="47"/>
      <c r="N199" s="47"/>
      <c r="O199" s="47"/>
      <c r="P199" s="47"/>
    </row>
    <row r="200" spans="1:16" ht="90" hidden="1" x14ac:dyDescent="0.25">
      <c r="A200" s="30" t="s">
        <v>387</v>
      </c>
      <c r="B200" s="29" t="s">
        <v>388</v>
      </c>
      <c r="C200" s="29"/>
      <c r="D200" s="29"/>
      <c r="E200" s="29"/>
      <c r="F200" s="30" t="s">
        <v>53</v>
      </c>
      <c r="G200" s="30" t="s">
        <v>242</v>
      </c>
      <c r="H200" s="30" t="s">
        <v>381</v>
      </c>
      <c r="I200" s="30" t="s">
        <v>389</v>
      </c>
      <c r="J200" s="30" t="s">
        <v>50</v>
      </c>
      <c r="K200" s="51">
        <f>(K201+K202+K203+K204+K205)</f>
        <v>0</v>
      </c>
      <c r="L200" s="47">
        <f t="shared" ref="L200:P200" si="42">(L201+L202+L203+L204+L205)</f>
        <v>0</v>
      </c>
      <c r="M200" s="47">
        <f t="shared" si="42"/>
        <v>0</v>
      </c>
      <c r="N200" s="47">
        <f t="shared" si="42"/>
        <v>0</v>
      </c>
      <c r="O200" s="47">
        <f t="shared" si="42"/>
        <v>0</v>
      </c>
      <c r="P200" s="47">
        <f t="shared" si="42"/>
        <v>0</v>
      </c>
    </row>
    <row r="201" spans="1:16" ht="45" hidden="1" x14ac:dyDescent="0.25">
      <c r="A201" s="23" t="s">
        <v>390</v>
      </c>
      <c r="B201" s="25" t="s">
        <v>391</v>
      </c>
      <c r="C201" s="25"/>
      <c r="D201" s="25"/>
      <c r="E201" s="25"/>
      <c r="F201" s="23" t="s">
        <v>53</v>
      </c>
      <c r="G201" s="23" t="s">
        <v>242</v>
      </c>
      <c r="H201" s="23" t="s">
        <v>381</v>
      </c>
      <c r="I201" s="23" t="s">
        <v>389</v>
      </c>
      <c r="J201" s="23" t="s">
        <v>112</v>
      </c>
      <c r="K201" s="47"/>
      <c r="L201" s="47"/>
      <c r="M201" s="47"/>
      <c r="N201" s="47"/>
      <c r="O201" s="47"/>
      <c r="P201" s="47"/>
    </row>
    <row r="202" spans="1:16" ht="45" hidden="1" x14ac:dyDescent="0.25">
      <c r="A202" s="23" t="s">
        <v>392</v>
      </c>
      <c r="B202" s="25" t="s">
        <v>393</v>
      </c>
      <c r="C202" s="25"/>
      <c r="D202" s="25"/>
      <c r="E202" s="25"/>
      <c r="F202" s="23" t="s">
        <v>53</v>
      </c>
      <c r="G202" s="23" t="s">
        <v>242</v>
      </c>
      <c r="H202" s="23" t="s">
        <v>381</v>
      </c>
      <c r="I202" s="23" t="s">
        <v>389</v>
      </c>
      <c r="J202" s="23" t="s">
        <v>112</v>
      </c>
      <c r="K202" s="47">
        <v>0</v>
      </c>
      <c r="L202" s="47"/>
      <c r="M202" s="47"/>
      <c r="N202" s="47"/>
      <c r="O202" s="47"/>
      <c r="P202" s="47"/>
    </row>
    <row r="203" spans="1:16" ht="30" hidden="1" x14ac:dyDescent="0.25">
      <c r="A203" s="23" t="s">
        <v>394</v>
      </c>
      <c r="B203" s="25" t="s">
        <v>395</v>
      </c>
      <c r="C203" s="25"/>
      <c r="D203" s="25"/>
      <c r="E203" s="25"/>
      <c r="F203" s="23" t="s">
        <v>53</v>
      </c>
      <c r="G203" s="23" t="s">
        <v>242</v>
      </c>
      <c r="H203" s="23" t="s">
        <v>381</v>
      </c>
      <c r="I203" s="23" t="s">
        <v>389</v>
      </c>
      <c r="J203" s="23" t="s">
        <v>112</v>
      </c>
      <c r="K203" s="47">
        <v>0</v>
      </c>
      <c r="L203" s="47"/>
      <c r="M203" s="47"/>
      <c r="N203" s="47"/>
      <c r="O203" s="47"/>
      <c r="P203" s="47"/>
    </row>
    <row r="204" spans="1:16" ht="30" hidden="1" x14ac:dyDescent="0.25">
      <c r="A204" s="23" t="s">
        <v>396</v>
      </c>
      <c r="B204" s="25" t="s">
        <v>397</v>
      </c>
      <c r="C204" s="25"/>
      <c r="D204" s="25"/>
      <c r="E204" s="25"/>
      <c r="F204" s="23" t="s">
        <v>53</v>
      </c>
      <c r="G204" s="23" t="s">
        <v>242</v>
      </c>
      <c r="H204" s="23" t="s">
        <v>381</v>
      </c>
      <c r="I204" s="23" t="s">
        <v>389</v>
      </c>
      <c r="J204" s="23" t="s">
        <v>112</v>
      </c>
      <c r="K204" s="47">
        <v>0</v>
      </c>
      <c r="L204" s="47"/>
      <c r="M204" s="47"/>
      <c r="N204" s="47"/>
      <c r="O204" s="47"/>
      <c r="P204" s="47"/>
    </row>
    <row r="205" spans="1:16" ht="30" hidden="1" x14ac:dyDescent="0.25">
      <c r="A205" s="23" t="s">
        <v>398</v>
      </c>
      <c r="B205" s="25" t="s">
        <v>399</v>
      </c>
      <c r="C205" s="25"/>
      <c r="D205" s="25"/>
      <c r="E205" s="25"/>
      <c r="F205" s="23" t="s">
        <v>53</v>
      </c>
      <c r="G205" s="23" t="s">
        <v>242</v>
      </c>
      <c r="H205" s="23" t="s">
        <v>381</v>
      </c>
      <c r="I205" s="23" t="s">
        <v>389</v>
      </c>
      <c r="J205" s="23" t="s">
        <v>112</v>
      </c>
      <c r="K205" s="47">
        <v>0</v>
      </c>
      <c r="L205" s="47"/>
      <c r="M205" s="47"/>
      <c r="N205" s="47"/>
      <c r="O205" s="47"/>
      <c r="P205" s="47"/>
    </row>
    <row r="206" spans="1:16" ht="180" hidden="1" x14ac:dyDescent="0.25">
      <c r="A206" s="30" t="s">
        <v>400</v>
      </c>
      <c r="B206" s="29" t="s">
        <v>401</v>
      </c>
      <c r="C206" s="29"/>
      <c r="D206" s="29"/>
      <c r="E206" s="29"/>
      <c r="F206" s="30" t="s">
        <v>53</v>
      </c>
      <c r="G206" s="30" t="s">
        <v>242</v>
      </c>
      <c r="H206" s="30" t="s">
        <v>381</v>
      </c>
      <c r="I206" s="30" t="s">
        <v>402</v>
      </c>
      <c r="J206" s="30" t="s">
        <v>50</v>
      </c>
      <c r="K206" s="51">
        <f>SUM(K207+K208+K209+K210+K211)</f>
        <v>0</v>
      </c>
      <c r="L206" s="47">
        <f t="shared" ref="L206:P206" si="43">SUM(L207+L208+L209+L210+L211)</f>
        <v>0</v>
      </c>
      <c r="M206" s="47">
        <f t="shared" si="43"/>
        <v>0</v>
      </c>
      <c r="N206" s="47">
        <f t="shared" si="43"/>
        <v>0</v>
      </c>
      <c r="O206" s="47">
        <f t="shared" si="43"/>
        <v>0</v>
      </c>
      <c r="P206" s="47">
        <f t="shared" si="43"/>
        <v>0</v>
      </c>
    </row>
    <row r="207" spans="1:16" ht="45" hidden="1" x14ac:dyDescent="0.25">
      <c r="A207" s="23" t="s">
        <v>403</v>
      </c>
      <c r="B207" s="25" t="s">
        <v>404</v>
      </c>
      <c r="C207" s="25"/>
      <c r="D207" s="25"/>
      <c r="E207" s="25"/>
      <c r="F207" s="23" t="s">
        <v>53</v>
      </c>
      <c r="G207" s="23" t="s">
        <v>242</v>
      </c>
      <c r="H207" s="23" t="s">
        <v>381</v>
      </c>
      <c r="I207" s="23" t="s">
        <v>402</v>
      </c>
      <c r="J207" s="23" t="s">
        <v>112</v>
      </c>
      <c r="K207" s="47">
        <v>0</v>
      </c>
      <c r="L207" s="47"/>
      <c r="M207" s="47"/>
      <c r="N207" s="47"/>
      <c r="O207" s="47"/>
      <c r="P207" s="47"/>
    </row>
    <row r="208" spans="1:16" ht="45" hidden="1" x14ac:dyDescent="0.25">
      <c r="A208" s="23" t="s">
        <v>405</v>
      </c>
      <c r="B208" s="25" t="s">
        <v>393</v>
      </c>
      <c r="C208" s="25"/>
      <c r="D208" s="25"/>
      <c r="E208" s="25"/>
      <c r="F208" s="23" t="s">
        <v>53</v>
      </c>
      <c r="G208" s="23" t="s">
        <v>242</v>
      </c>
      <c r="H208" s="23" t="s">
        <v>381</v>
      </c>
      <c r="I208" s="23" t="s">
        <v>402</v>
      </c>
      <c r="J208" s="23" t="s">
        <v>112</v>
      </c>
      <c r="K208" s="47">
        <v>0</v>
      </c>
      <c r="L208" s="47"/>
      <c r="M208" s="47"/>
      <c r="N208" s="47"/>
      <c r="O208" s="47"/>
      <c r="P208" s="47"/>
    </row>
    <row r="209" spans="1:16" ht="30" hidden="1" x14ac:dyDescent="0.25">
      <c r="A209" s="23" t="s">
        <v>406</v>
      </c>
      <c r="B209" s="25" t="s">
        <v>395</v>
      </c>
      <c r="C209" s="25"/>
      <c r="D209" s="25"/>
      <c r="E209" s="25"/>
      <c r="F209" s="23" t="s">
        <v>53</v>
      </c>
      <c r="G209" s="23" t="s">
        <v>242</v>
      </c>
      <c r="H209" s="23" t="s">
        <v>381</v>
      </c>
      <c r="I209" s="23" t="s">
        <v>402</v>
      </c>
      <c r="J209" s="23" t="s">
        <v>112</v>
      </c>
      <c r="K209" s="47">
        <v>0</v>
      </c>
      <c r="L209" s="47"/>
      <c r="M209" s="47"/>
      <c r="N209" s="47"/>
      <c r="O209" s="47"/>
      <c r="P209" s="47"/>
    </row>
    <row r="210" spans="1:16" ht="30" hidden="1" x14ac:dyDescent="0.25">
      <c r="A210" s="23" t="s">
        <v>407</v>
      </c>
      <c r="B210" s="25" t="s">
        <v>408</v>
      </c>
      <c r="C210" s="25"/>
      <c r="D210" s="25"/>
      <c r="E210" s="25"/>
      <c r="F210" s="23" t="s">
        <v>53</v>
      </c>
      <c r="G210" s="23" t="s">
        <v>242</v>
      </c>
      <c r="H210" s="23" t="s">
        <v>381</v>
      </c>
      <c r="I210" s="23" t="s">
        <v>402</v>
      </c>
      <c r="J210" s="23" t="s">
        <v>112</v>
      </c>
      <c r="K210" s="47">
        <v>0</v>
      </c>
      <c r="L210" s="47"/>
      <c r="M210" s="47"/>
      <c r="N210" s="47"/>
      <c r="O210" s="47"/>
      <c r="P210" s="47"/>
    </row>
    <row r="211" spans="1:16" ht="30" hidden="1" x14ac:dyDescent="0.25">
      <c r="A211" s="23" t="s">
        <v>409</v>
      </c>
      <c r="B211" s="25" t="s">
        <v>399</v>
      </c>
      <c r="C211" s="25"/>
      <c r="D211" s="25"/>
      <c r="E211" s="25"/>
      <c r="F211" s="23" t="s">
        <v>53</v>
      </c>
      <c r="G211" s="23" t="s">
        <v>242</v>
      </c>
      <c r="H211" s="23" t="s">
        <v>381</v>
      </c>
      <c r="I211" s="23" t="s">
        <v>402</v>
      </c>
      <c r="J211" s="23" t="s">
        <v>112</v>
      </c>
      <c r="K211" s="47">
        <v>0</v>
      </c>
      <c r="L211" s="47"/>
      <c r="M211" s="47"/>
      <c r="N211" s="47"/>
      <c r="O211" s="47"/>
      <c r="P211" s="47"/>
    </row>
    <row r="212" spans="1:16" ht="60" x14ac:dyDescent="0.25">
      <c r="A212" s="26" t="s">
        <v>410</v>
      </c>
      <c r="B212" s="27" t="s">
        <v>411</v>
      </c>
      <c r="C212" s="27"/>
      <c r="D212" s="27"/>
      <c r="E212" s="27"/>
      <c r="F212" s="26"/>
      <c r="G212" s="26"/>
      <c r="H212" s="26"/>
      <c r="I212" s="26"/>
      <c r="J212" s="26"/>
      <c r="K212" s="49"/>
      <c r="L212" s="47"/>
      <c r="M212" s="47"/>
      <c r="N212" s="47"/>
      <c r="O212" s="47"/>
      <c r="P212" s="47"/>
    </row>
    <row r="213" spans="1:16" ht="75" x14ac:dyDescent="0.25">
      <c r="A213" s="30" t="s">
        <v>412</v>
      </c>
      <c r="B213" s="29" t="s">
        <v>413</v>
      </c>
      <c r="C213" s="29"/>
      <c r="D213" s="29"/>
      <c r="E213" s="29"/>
      <c r="F213" s="30" t="s">
        <v>53</v>
      </c>
      <c r="G213" s="30" t="s">
        <v>56</v>
      </c>
      <c r="H213" s="30" t="s">
        <v>242</v>
      </c>
      <c r="I213" s="30" t="s">
        <v>389</v>
      </c>
      <c r="J213" s="30" t="s">
        <v>50</v>
      </c>
      <c r="K213" s="51">
        <f>SUM(K214)</f>
        <v>133600</v>
      </c>
      <c r="L213" s="47">
        <f t="shared" ref="L213:P213" si="44">SUM(L214)</f>
        <v>135100</v>
      </c>
      <c r="M213" s="47">
        <f t="shared" si="44"/>
        <v>135100</v>
      </c>
      <c r="N213" s="47">
        <f t="shared" si="44"/>
        <v>135100</v>
      </c>
      <c r="O213" s="47">
        <f t="shared" si="44"/>
        <v>135100</v>
      </c>
      <c r="P213" s="47">
        <f t="shared" si="44"/>
        <v>135100</v>
      </c>
    </row>
    <row r="214" spans="1:16" ht="60" x14ac:dyDescent="0.25">
      <c r="A214" s="23" t="s">
        <v>414</v>
      </c>
      <c r="B214" s="25" t="s">
        <v>415</v>
      </c>
      <c r="C214" s="25"/>
      <c r="D214" s="25"/>
      <c r="E214" s="25"/>
      <c r="F214" s="23" t="s">
        <v>53</v>
      </c>
      <c r="G214" s="23" t="s">
        <v>56</v>
      </c>
      <c r="H214" s="23" t="s">
        <v>242</v>
      </c>
      <c r="I214" s="23" t="s">
        <v>416</v>
      </c>
      <c r="J214" s="23" t="s">
        <v>112</v>
      </c>
      <c r="K214" s="47">
        <v>133600</v>
      </c>
      <c r="L214" s="47">
        <v>135100</v>
      </c>
      <c r="M214" s="47">
        <v>135100</v>
      </c>
      <c r="N214" s="47">
        <v>135100</v>
      </c>
      <c r="O214" s="47">
        <v>135100</v>
      </c>
      <c r="P214" s="47">
        <v>135100</v>
      </c>
    </row>
    <row r="215" spans="1:16" ht="30" x14ac:dyDescent="0.25">
      <c r="A215" s="33" t="s">
        <v>417</v>
      </c>
      <c r="B215" s="34" t="s">
        <v>418</v>
      </c>
      <c r="C215" s="34"/>
      <c r="D215" s="34"/>
      <c r="E215" s="34"/>
      <c r="F215" s="33" t="s">
        <v>53</v>
      </c>
      <c r="G215" s="33" t="s">
        <v>48</v>
      </c>
      <c r="H215" s="33" t="s">
        <v>48</v>
      </c>
      <c r="I215" s="33" t="s">
        <v>419</v>
      </c>
      <c r="J215" s="33" t="s">
        <v>50</v>
      </c>
      <c r="K215" s="52"/>
      <c r="L215" s="47"/>
      <c r="M215" s="47"/>
      <c r="N215" s="47"/>
      <c r="O215" s="47"/>
      <c r="P215" s="47"/>
    </row>
    <row r="216" spans="1:16" ht="90" x14ac:dyDescent="0.25">
      <c r="A216" s="26" t="s">
        <v>420</v>
      </c>
      <c r="B216" s="27" t="s">
        <v>421</v>
      </c>
      <c r="C216" s="27"/>
      <c r="D216" s="27"/>
      <c r="E216" s="27"/>
      <c r="F216" s="26"/>
      <c r="G216" s="26"/>
      <c r="H216" s="26"/>
      <c r="I216" s="26"/>
      <c r="J216" s="26"/>
      <c r="K216" s="49"/>
      <c r="L216" s="47"/>
      <c r="M216" s="47"/>
      <c r="N216" s="47"/>
      <c r="O216" s="47"/>
      <c r="P216" s="47"/>
    </row>
    <row r="217" spans="1:16" ht="90" x14ac:dyDescent="0.25">
      <c r="A217" s="30" t="s">
        <v>422</v>
      </c>
      <c r="B217" s="29" t="s">
        <v>423</v>
      </c>
      <c r="C217" s="29"/>
      <c r="D217" s="29"/>
      <c r="E217" s="29"/>
      <c r="F217" s="30" t="s">
        <v>53</v>
      </c>
      <c r="G217" s="30" t="s">
        <v>242</v>
      </c>
      <c r="H217" s="30" t="s">
        <v>381</v>
      </c>
      <c r="I217" s="30" t="s">
        <v>424</v>
      </c>
      <c r="J217" s="30" t="s">
        <v>50</v>
      </c>
      <c r="K217" s="51">
        <f>SUM(K218+K219)</f>
        <v>0</v>
      </c>
      <c r="L217" s="47">
        <f t="shared" ref="L217:P217" si="45">SUM(L218+L219)</f>
        <v>0</v>
      </c>
      <c r="M217" s="47">
        <f t="shared" si="45"/>
        <v>0</v>
      </c>
      <c r="N217" s="47">
        <f t="shared" si="45"/>
        <v>0</v>
      </c>
      <c r="O217" s="47">
        <f t="shared" si="45"/>
        <v>0</v>
      </c>
      <c r="P217" s="47">
        <f t="shared" si="45"/>
        <v>0</v>
      </c>
    </row>
    <row r="218" spans="1:16" ht="45" x14ac:dyDescent="0.25">
      <c r="A218" s="23" t="s">
        <v>425</v>
      </c>
      <c r="B218" s="25" t="s">
        <v>426</v>
      </c>
      <c r="C218" s="25"/>
      <c r="D218" s="25"/>
      <c r="E218" s="25"/>
      <c r="F218" s="23" t="s">
        <v>53</v>
      </c>
      <c r="G218" s="23" t="s">
        <v>242</v>
      </c>
      <c r="H218" s="23" t="s">
        <v>381</v>
      </c>
      <c r="I218" s="23" t="s">
        <v>424</v>
      </c>
      <c r="J218" s="23" t="s">
        <v>112</v>
      </c>
      <c r="K218" s="47">
        <v>0</v>
      </c>
      <c r="L218" s="47"/>
      <c r="M218" s="47"/>
      <c r="N218" s="47"/>
      <c r="O218" s="47"/>
      <c r="P218" s="47"/>
    </row>
    <row r="219" spans="1:16" ht="60" x14ac:dyDescent="0.25">
      <c r="A219" s="23" t="s">
        <v>427</v>
      </c>
      <c r="B219" s="25" t="s">
        <v>428</v>
      </c>
      <c r="C219" s="25"/>
      <c r="D219" s="25"/>
      <c r="E219" s="25"/>
      <c r="F219" s="23" t="s">
        <v>53</v>
      </c>
      <c r="G219" s="23" t="s">
        <v>242</v>
      </c>
      <c r="H219" s="23" t="s">
        <v>381</v>
      </c>
      <c r="I219" s="23" t="s">
        <v>424</v>
      </c>
      <c r="J219" s="23" t="s">
        <v>112</v>
      </c>
      <c r="K219" s="47">
        <v>0</v>
      </c>
      <c r="L219" s="47"/>
      <c r="M219" s="47"/>
      <c r="N219" s="47"/>
      <c r="O219" s="47"/>
      <c r="P219" s="47"/>
    </row>
    <row r="220" spans="1:16" ht="60" x14ac:dyDescent="0.25">
      <c r="A220" s="33" t="s">
        <v>429</v>
      </c>
      <c r="B220" s="34" t="s">
        <v>430</v>
      </c>
      <c r="C220" s="34"/>
      <c r="D220" s="34"/>
      <c r="E220" s="34"/>
      <c r="F220" s="33" t="s">
        <v>53</v>
      </c>
      <c r="G220" s="33" t="s">
        <v>48</v>
      </c>
      <c r="H220" s="33" t="s">
        <v>48</v>
      </c>
      <c r="I220" s="33" t="s">
        <v>431</v>
      </c>
      <c r="J220" s="33" t="s">
        <v>50</v>
      </c>
      <c r="K220" s="52">
        <f>SUM(K222+K228+K230+K233+K236)</f>
        <v>288000</v>
      </c>
      <c r="L220" s="47">
        <f t="shared" ref="L220:P220" si="46">SUM(L222+L228+L230+L233+L236)</f>
        <v>82000</v>
      </c>
      <c r="M220" s="47">
        <f t="shared" si="46"/>
        <v>82000</v>
      </c>
      <c r="N220" s="47">
        <f t="shared" si="46"/>
        <v>82000</v>
      </c>
      <c r="O220" s="47">
        <f t="shared" si="46"/>
        <v>82000</v>
      </c>
      <c r="P220" s="47">
        <f t="shared" si="46"/>
        <v>82000</v>
      </c>
    </row>
    <row r="221" spans="1:16" ht="90" x14ac:dyDescent="0.25">
      <c r="A221" s="26" t="s">
        <v>432</v>
      </c>
      <c r="B221" s="27" t="s">
        <v>433</v>
      </c>
      <c r="C221" s="27"/>
      <c r="D221" s="27"/>
      <c r="E221" s="27"/>
      <c r="F221" s="26"/>
      <c r="G221" s="26"/>
      <c r="H221" s="26"/>
      <c r="I221" s="26"/>
      <c r="J221" s="26"/>
      <c r="K221" s="49"/>
      <c r="L221" s="47"/>
      <c r="M221" s="47"/>
      <c r="N221" s="47"/>
      <c r="O221" s="47"/>
      <c r="P221" s="47"/>
    </row>
    <row r="222" spans="1:16" ht="75" x14ac:dyDescent="0.25">
      <c r="A222" s="30" t="s">
        <v>434</v>
      </c>
      <c r="B222" s="29" t="s">
        <v>435</v>
      </c>
      <c r="C222" s="29"/>
      <c r="D222" s="29"/>
      <c r="E222" s="29"/>
      <c r="F222" s="30" t="s">
        <v>53</v>
      </c>
      <c r="G222" s="30" t="s">
        <v>242</v>
      </c>
      <c r="H222" s="30" t="s">
        <v>241</v>
      </c>
      <c r="I222" s="30" t="s">
        <v>436</v>
      </c>
      <c r="J222" s="30" t="s">
        <v>50</v>
      </c>
      <c r="K222" s="51">
        <f>SUM(K223+K224+K225+K226+K227)</f>
        <v>15000</v>
      </c>
      <c r="L222" s="47">
        <f t="shared" ref="L222:P222" si="47">SUM(L223+L224+L225+L226+L227)</f>
        <v>15000</v>
      </c>
      <c r="M222" s="47">
        <f t="shared" si="47"/>
        <v>15000</v>
      </c>
      <c r="N222" s="47">
        <f t="shared" si="47"/>
        <v>15000</v>
      </c>
      <c r="O222" s="47">
        <f t="shared" si="47"/>
        <v>15000</v>
      </c>
      <c r="P222" s="47">
        <f t="shared" si="47"/>
        <v>15000</v>
      </c>
    </row>
    <row r="223" spans="1:16" ht="30" x14ac:dyDescent="0.25">
      <c r="A223" s="23" t="s">
        <v>437</v>
      </c>
      <c r="B223" s="25" t="s">
        <v>438</v>
      </c>
      <c r="C223" s="25"/>
      <c r="D223" s="25"/>
      <c r="E223" s="25"/>
      <c r="F223" s="23" t="s">
        <v>53</v>
      </c>
      <c r="G223" s="23" t="s">
        <v>242</v>
      </c>
      <c r="H223" s="23" t="s">
        <v>241</v>
      </c>
      <c r="I223" s="23" t="s">
        <v>436</v>
      </c>
      <c r="J223" s="23" t="s">
        <v>112</v>
      </c>
      <c r="K223" s="47">
        <v>5000</v>
      </c>
      <c r="L223" s="47">
        <v>5000</v>
      </c>
      <c r="M223" s="47">
        <v>5000</v>
      </c>
      <c r="N223" s="47">
        <v>5000</v>
      </c>
      <c r="O223" s="47">
        <v>5000</v>
      </c>
      <c r="P223" s="47">
        <v>5000</v>
      </c>
    </row>
    <row r="224" spans="1:16" ht="30" x14ac:dyDescent="0.25">
      <c r="A224" s="23" t="s">
        <v>439</v>
      </c>
      <c r="B224" s="25" t="s">
        <v>440</v>
      </c>
      <c r="C224" s="25"/>
      <c r="D224" s="25"/>
      <c r="E224" s="25"/>
      <c r="F224" s="23" t="s">
        <v>53</v>
      </c>
      <c r="G224" s="23" t="s">
        <v>242</v>
      </c>
      <c r="H224" s="23" t="s">
        <v>241</v>
      </c>
      <c r="I224" s="23" t="s">
        <v>436</v>
      </c>
      <c r="J224" s="23" t="s">
        <v>112</v>
      </c>
      <c r="K224" s="47">
        <v>0</v>
      </c>
      <c r="L224" s="47">
        <v>0</v>
      </c>
      <c r="M224" s="47">
        <v>0</v>
      </c>
      <c r="N224" s="47">
        <v>0</v>
      </c>
      <c r="O224" s="47">
        <v>0</v>
      </c>
      <c r="P224" s="47">
        <v>0</v>
      </c>
    </row>
    <row r="225" spans="1:16" ht="75" x14ac:dyDescent="0.25">
      <c r="A225" s="23" t="s">
        <v>441</v>
      </c>
      <c r="B225" s="25" t="s">
        <v>442</v>
      </c>
      <c r="C225" s="25"/>
      <c r="D225" s="25"/>
      <c r="E225" s="25"/>
      <c r="F225" s="23" t="s">
        <v>53</v>
      </c>
      <c r="G225" s="23" t="s">
        <v>242</v>
      </c>
      <c r="H225" s="23" t="s">
        <v>241</v>
      </c>
      <c r="I225" s="23" t="s">
        <v>436</v>
      </c>
      <c r="J225" s="23" t="s">
        <v>112</v>
      </c>
      <c r="K225" s="47">
        <v>5000</v>
      </c>
      <c r="L225" s="47">
        <v>5000</v>
      </c>
      <c r="M225" s="47">
        <v>5000</v>
      </c>
      <c r="N225" s="47">
        <v>5000</v>
      </c>
      <c r="O225" s="47">
        <v>5000</v>
      </c>
      <c r="P225" s="47">
        <v>5000</v>
      </c>
    </row>
    <row r="226" spans="1:16" ht="30" x14ac:dyDescent="0.25">
      <c r="A226" s="23" t="s">
        <v>443</v>
      </c>
      <c r="B226" s="25" t="s">
        <v>444</v>
      </c>
      <c r="C226" s="25"/>
      <c r="D226" s="25"/>
      <c r="E226" s="25"/>
      <c r="F226" s="23" t="s">
        <v>53</v>
      </c>
      <c r="G226" s="23" t="s">
        <v>242</v>
      </c>
      <c r="H226" s="23" t="s">
        <v>241</v>
      </c>
      <c r="I226" s="23" t="s">
        <v>436</v>
      </c>
      <c r="J226" s="23" t="s">
        <v>112</v>
      </c>
      <c r="K226" s="47">
        <v>0</v>
      </c>
      <c r="L226" s="47">
        <v>0</v>
      </c>
      <c r="M226" s="47">
        <v>0</v>
      </c>
      <c r="N226" s="47">
        <v>0</v>
      </c>
      <c r="O226" s="47">
        <v>0</v>
      </c>
      <c r="P226" s="47">
        <v>0</v>
      </c>
    </row>
    <row r="227" spans="1:16" ht="45" x14ac:dyDescent="0.25">
      <c r="A227" s="23" t="s">
        <v>445</v>
      </c>
      <c r="B227" s="25" t="s">
        <v>446</v>
      </c>
      <c r="C227" s="25"/>
      <c r="D227" s="25"/>
      <c r="E227" s="25"/>
      <c r="F227" s="23" t="s">
        <v>53</v>
      </c>
      <c r="G227" s="23" t="s">
        <v>242</v>
      </c>
      <c r="H227" s="23" t="s">
        <v>241</v>
      </c>
      <c r="I227" s="23" t="s">
        <v>436</v>
      </c>
      <c r="J227" s="23" t="s">
        <v>112</v>
      </c>
      <c r="K227" s="47">
        <v>5000</v>
      </c>
      <c r="L227" s="47">
        <v>5000</v>
      </c>
      <c r="M227" s="47">
        <v>5000</v>
      </c>
      <c r="N227" s="47">
        <v>5000</v>
      </c>
      <c r="O227" s="47">
        <v>5000</v>
      </c>
      <c r="P227" s="47">
        <v>5000</v>
      </c>
    </row>
    <row r="228" spans="1:16" ht="30" x14ac:dyDescent="0.25">
      <c r="A228" s="30" t="s">
        <v>447</v>
      </c>
      <c r="B228" s="29" t="s">
        <v>448</v>
      </c>
      <c r="C228" s="29"/>
      <c r="D228" s="29"/>
      <c r="E228" s="29"/>
      <c r="F228" s="30" t="s">
        <v>53</v>
      </c>
      <c r="G228" s="30" t="s">
        <v>242</v>
      </c>
      <c r="H228" s="30" t="s">
        <v>381</v>
      </c>
      <c r="I228" s="30" t="s">
        <v>449</v>
      </c>
      <c r="J228" s="30" t="s">
        <v>50</v>
      </c>
      <c r="K228" s="51">
        <f>SUM(K229)</f>
        <v>0</v>
      </c>
      <c r="L228" s="47">
        <f t="shared" ref="L228:P228" si="48">SUM(L229)</f>
        <v>0</v>
      </c>
      <c r="M228" s="47">
        <f t="shared" si="48"/>
        <v>0</v>
      </c>
      <c r="N228" s="47">
        <f t="shared" si="48"/>
        <v>0</v>
      </c>
      <c r="O228" s="47">
        <f t="shared" si="48"/>
        <v>0</v>
      </c>
      <c r="P228" s="47">
        <f t="shared" si="48"/>
        <v>0</v>
      </c>
    </row>
    <row r="229" spans="1:16" ht="30" x14ac:dyDescent="0.25">
      <c r="A229" s="23" t="s">
        <v>450</v>
      </c>
      <c r="B229" s="25" t="s">
        <v>451</v>
      </c>
      <c r="C229" s="25"/>
      <c r="D229" s="25"/>
      <c r="E229" s="25"/>
      <c r="F229" s="23" t="s">
        <v>53</v>
      </c>
      <c r="G229" s="23" t="s">
        <v>242</v>
      </c>
      <c r="H229" s="23" t="s">
        <v>381</v>
      </c>
      <c r="I229" s="23" t="s">
        <v>452</v>
      </c>
      <c r="J229" s="23" t="s">
        <v>453</v>
      </c>
      <c r="K229" s="47"/>
      <c r="L229" s="47"/>
      <c r="M229" s="47"/>
      <c r="N229" s="47"/>
      <c r="O229" s="47"/>
      <c r="P229" s="47"/>
    </row>
    <row r="230" spans="1:16" ht="60" x14ac:dyDescent="0.25">
      <c r="A230" s="30" t="s">
        <v>454</v>
      </c>
      <c r="B230" s="29" t="s">
        <v>455</v>
      </c>
      <c r="C230" s="29"/>
      <c r="D230" s="29"/>
      <c r="E230" s="29"/>
      <c r="F230" s="30" t="s">
        <v>53</v>
      </c>
      <c r="G230" s="30" t="s">
        <v>55</v>
      </c>
      <c r="H230" s="30" t="s">
        <v>141</v>
      </c>
      <c r="I230" s="30" t="s">
        <v>456</v>
      </c>
      <c r="J230" s="30" t="s">
        <v>50</v>
      </c>
      <c r="K230" s="51">
        <f>SUM(K231)</f>
        <v>61000</v>
      </c>
      <c r="L230" s="47">
        <f t="shared" ref="L230:P230" si="49">SUM(L231)</f>
        <v>5000</v>
      </c>
      <c r="M230" s="47">
        <f t="shared" si="49"/>
        <v>5000</v>
      </c>
      <c r="N230" s="47">
        <f t="shared" si="49"/>
        <v>5000</v>
      </c>
      <c r="O230" s="47">
        <f t="shared" si="49"/>
        <v>5000</v>
      </c>
      <c r="P230" s="47">
        <f t="shared" si="49"/>
        <v>5000</v>
      </c>
    </row>
    <row r="231" spans="1:16" ht="60" x14ac:dyDescent="0.25">
      <c r="A231" s="23" t="s">
        <v>457</v>
      </c>
      <c r="B231" s="25" t="s">
        <v>458</v>
      </c>
      <c r="C231" s="25"/>
      <c r="D231" s="25"/>
      <c r="E231" s="25"/>
      <c r="F231" s="23" t="s">
        <v>53</v>
      </c>
      <c r="G231" s="23" t="s">
        <v>55</v>
      </c>
      <c r="H231" s="23" t="s">
        <v>141</v>
      </c>
      <c r="I231" s="23" t="s">
        <v>459</v>
      </c>
      <c r="J231" s="23" t="s">
        <v>460</v>
      </c>
      <c r="K231" s="47">
        <v>61000</v>
      </c>
      <c r="L231" s="47">
        <v>5000</v>
      </c>
      <c r="M231" s="47">
        <v>5000</v>
      </c>
      <c r="N231" s="47">
        <v>5000</v>
      </c>
      <c r="O231" s="47">
        <v>5000</v>
      </c>
      <c r="P231" s="47">
        <v>5000</v>
      </c>
    </row>
    <row r="232" spans="1:16" ht="45" x14ac:dyDescent="0.25">
      <c r="A232" s="26" t="s">
        <v>461</v>
      </c>
      <c r="B232" s="27" t="s">
        <v>462</v>
      </c>
      <c r="C232" s="27"/>
      <c r="D232" s="27"/>
      <c r="E232" s="27"/>
      <c r="F232" s="26"/>
      <c r="G232" s="26"/>
      <c r="H232" s="26"/>
      <c r="I232" s="26"/>
      <c r="J232" s="26"/>
      <c r="K232" s="49"/>
      <c r="L232" s="47"/>
      <c r="M232" s="47"/>
      <c r="N232" s="47"/>
      <c r="O232" s="47"/>
      <c r="P232" s="47"/>
    </row>
    <row r="233" spans="1:16" ht="60" x14ac:dyDescent="0.25">
      <c r="A233" s="30" t="s">
        <v>463</v>
      </c>
      <c r="B233" s="29" t="s">
        <v>464</v>
      </c>
      <c r="C233" s="29"/>
      <c r="D233" s="29"/>
      <c r="E233" s="29"/>
      <c r="F233" s="30" t="s">
        <v>53</v>
      </c>
      <c r="G233" s="30" t="s">
        <v>242</v>
      </c>
      <c r="H233" s="30" t="s">
        <v>241</v>
      </c>
      <c r="I233" s="30" t="s">
        <v>465</v>
      </c>
      <c r="J233" s="30" t="s">
        <v>50</v>
      </c>
      <c r="K233" s="51">
        <f>SUM(K234+K235)</f>
        <v>0</v>
      </c>
      <c r="L233" s="47">
        <f t="shared" ref="L233:P233" si="50">SUM(L234+L235)</f>
        <v>0</v>
      </c>
      <c r="M233" s="47">
        <f t="shared" si="50"/>
        <v>0</v>
      </c>
      <c r="N233" s="47">
        <f t="shared" si="50"/>
        <v>0</v>
      </c>
      <c r="O233" s="47">
        <f t="shared" si="50"/>
        <v>0</v>
      </c>
      <c r="P233" s="47">
        <f t="shared" si="50"/>
        <v>0</v>
      </c>
    </row>
    <row r="234" spans="1:16" ht="45" x14ac:dyDescent="0.25">
      <c r="A234" s="23" t="s">
        <v>466</v>
      </c>
      <c r="B234" s="25" t="s">
        <v>467</v>
      </c>
      <c r="C234" s="25"/>
      <c r="D234" s="25"/>
      <c r="E234" s="25"/>
      <c r="F234" s="23" t="s">
        <v>53</v>
      </c>
      <c r="G234" s="23" t="s">
        <v>242</v>
      </c>
      <c r="H234" s="23" t="s">
        <v>241</v>
      </c>
      <c r="I234" s="23" t="s">
        <v>465</v>
      </c>
      <c r="J234" s="23" t="s">
        <v>112</v>
      </c>
      <c r="K234" s="47">
        <v>0</v>
      </c>
      <c r="L234" s="47"/>
      <c r="M234" s="47"/>
      <c r="N234" s="47"/>
      <c r="O234" s="47"/>
      <c r="P234" s="47"/>
    </row>
    <row r="235" spans="1:16" ht="30" x14ac:dyDescent="0.25">
      <c r="A235" s="23" t="s">
        <v>468</v>
      </c>
      <c r="B235" s="25" t="s">
        <v>469</v>
      </c>
      <c r="C235" s="25"/>
      <c r="D235" s="25"/>
      <c r="E235" s="25"/>
      <c r="F235" s="23" t="s">
        <v>53</v>
      </c>
      <c r="G235" s="23" t="s">
        <v>242</v>
      </c>
      <c r="H235" s="23" t="s">
        <v>241</v>
      </c>
      <c r="I235" s="23" t="s">
        <v>465</v>
      </c>
      <c r="J235" s="23" t="s">
        <v>112</v>
      </c>
      <c r="K235" s="47">
        <v>0</v>
      </c>
      <c r="L235" s="47"/>
      <c r="M235" s="47"/>
      <c r="N235" s="47"/>
      <c r="O235" s="47"/>
      <c r="P235" s="47"/>
    </row>
    <row r="236" spans="1:16" ht="90" x14ac:dyDescent="0.25">
      <c r="A236" s="30" t="s">
        <v>470</v>
      </c>
      <c r="B236" s="29" t="s">
        <v>471</v>
      </c>
      <c r="C236" s="29"/>
      <c r="D236" s="29"/>
      <c r="E236" s="29"/>
      <c r="F236" s="30" t="s">
        <v>53</v>
      </c>
      <c r="G236" s="30" t="s">
        <v>242</v>
      </c>
      <c r="H236" s="30" t="s">
        <v>380</v>
      </c>
      <c r="I236" s="30" t="s">
        <v>472</v>
      </c>
      <c r="J236" s="30" t="s">
        <v>50</v>
      </c>
      <c r="K236" s="51">
        <f>SUM(K237+K238+K239)</f>
        <v>212000</v>
      </c>
      <c r="L236" s="47">
        <f t="shared" ref="L236:P236" si="51">SUM(L237+L238+L239)</f>
        <v>62000</v>
      </c>
      <c r="M236" s="47">
        <f t="shared" si="51"/>
        <v>62000</v>
      </c>
      <c r="N236" s="47">
        <f t="shared" si="51"/>
        <v>62000</v>
      </c>
      <c r="O236" s="47">
        <f t="shared" si="51"/>
        <v>62000</v>
      </c>
      <c r="P236" s="47">
        <f t="shared" si="51"/>
        <v>62000</v>
      </c>
    </row>
    <row r="237" spans="1:16" ht="45" x14ac:dyDescent="0.25">
      <c r="A237" s="23" t="s">
        <v>473</v>
      </c>
      <c r="B237" s="25" t="s">
        <v>474</v>
      </c>
      <c r="C237" s="25"/>
      <c r="D237" s="25"/>
      <c r="E237" s="25"/>
      <c r="F237" s="23" t="s">
        <v>53</v>
      </c>
      <c r="G237" s="23" t="s">
        <v>242</v>
      </c>
      <c r="H237" s="23" t="s">
        <v>380</v>
      </c>
      <c r="I237" s="23" t="s">
        <v>472</v>
      </c>
      <c r="J237" s="23" t="s">
        <v>112</v>
      </c>
      <c r="K237" s="47">
        <v>212000</v>
      </c>
      <c r="L237" s="47">
        <v>62000</v>
      </c>
      <c r="M237" s="47">
        <v>62000</v>
      </c>
      <c r="N237" s="47">
        <v>62000</v>
      </c>
      <c r="O237" s="47">
        <v>62000</v>
      </c>
      <c r="P237" s="47">
        <v>62000</v>
      </c>
    </row>
    <row r="238" spans="1:16" ht="45" x14ac:dyDescent="0.25">
      <c r="A238" s="23" t="s">
        <v>475</v>
      </c>
      <c r="B238" s="25" t="s">
        <v>476</v>
      </c>
      <c r="C238" s="25"/>
      <c r="D238" s="25"/>
      <c r="E238" s="25"/>
      <c r="F238" s="23" t="s">
        <v>53</v>
      </c>
      <c r="G238" s="23" t="s">
        <v>242</v>
      </c>
      <c r="H238" s="23" t="s">
        <v>380</v>
      </c>
      <c r="I238" s="23" t="s">
        <v>472</v>
      </c>
      <c r="J238" s="23" t="s">
        <v>112</v>
      </c>
      <c r="K238" s="47">
        <v>0</v>
      </c>
      <c r="L238" s="47"/>
      <c r="M238" s="47"/>
      <c r="N238" s="47"/>
      <c r="O238" s="47"/>
      <c r="P238" s="47"/>
    </row>
    <row r="239" spans="1:16" ht="30" x14ac:dyDescent="0.25">
      <c r="A239" s="23" t="s">
        <v>477</v>
      </c>
      <c r="B239" s="25" t="s">
        <v>478</v>
      </c>
      <c r="C239" s="25"/>
      <c r="D239" s="25"/>
      <c r="E239" s="25"/>
      <c r="F239" s="23" t="s">
        <v>53</v>
      </c>
      <c r="G239" s="23" t="s">
        <v>242</v>
      </c>
      <c r="H239" s="23" t="s">
        <v>380</v>
      </c>
      <c r="I239" s="23" t="s">
        <v>472</v>
      </c>
      <c r="J239" s="23" t="s">
        <v>112</v>
      </c>
      <c r="K239" s="47">
        <v>0</v>
      </c>
      <c r="L239" s="47"/>
      <c r="M239" s="47"/>
      <c r="N239" s="47"/>
      <c r="O239" s="47"/>
      <c r="P239" s="47"/>
    </row>
    <row r="240" spans="1:16" ht="60" hidden="1" x14ac:dyDescent="0.25">
      <c r="A240" s="33" t="s">
        <v>479</v>
      </c>
      <c r="B240" s="34" t="s">
        <v>480</v>
      </c>
      <c r="C240" s="34"/>
      <c r="D240" s="34"/>
      <c r="E240" s="34"/>
      <c r="F240" s="33" t="s">
        <v>53</v>
      </c>
      <c r="G240" s="33" t="s">
        <v>48</v>
      </c>
      <c r="H240" s="33" t="s">
        <v>48</v>
      </c>
      <c r="I240" s="33" t="s">
        <v>481</v>
      </c>
      <c r="J240" s="33" t="s">
        <v>50</v>
      </c>
      <c r="K240" s="52">
        <f>SUM(K242+K246)</f>
        <v>0</v>
      </c>
      <c r="L240" s="47">
        <f t="shared" ref="L240:P240" si="52">SUM(L242+L246)</f>
        <v>0</v>
      </c>
      <c r="M240" s="47">
        <f t="shared" si="52"/>
        <v>0</v>
      </c>
      <c r="N240" s="47">
        <f t="shared" si="52"/>
        <v>0</v>
      </c>
      <c r="O240" s="47">
        <f t="shared" si="52"/>
        <v>0</v>
      </c>
      <c r="P240" s="47">
        <f t="shared" si="52"/>
        <v>0</v>
      </c>
    </row>
    <row r="241" spans="1:16" ht="45" hidden="1" x14ac:dyDescent="0.25">
      <c r="A241" s="26" t="s">
        <v>482</v>
      </c>
      <c r="B241" s="27" t="s">
        <v>483</v>
      </c>
      <c r="C241" s="27"/>
      <c r="D241" s="27"/>
      <c r="E241" s="27"/>
      <c r="F241" s="26"/>
      <c r="G241" s="26"/>
      <c r="H241" s="26"/>
      <c r="I241" s="26"/>
      <c r="J241" s="26"/>
      <c r="K241" s="49"/>
      <c r="L241" s="47"/>
      <c r="M241" s="47"/>
      <c r="N241" s="47"/>
      <c r="O241" s="47"/>
      <c r="P241" s="47"/>
    </row>
    <row r="242" spans="1:16" ht="45" hidden="1" x14ac:dyDescent="0.25">
      <c r="A242" s="30" t="s">
        <v>484</v>
      </c>
      <c r="B242" s="29" t="s">
        <v>485</v>
      </c>
      <c r="C242" s="29"/>
      <c r="D242" s="29"/>
      <c r="E242" s="29"/>
      <c r="F242" s="30" t="s">
        <v>53</v>
      </c>
      <c r="G242" s="30" t="s">
        <v>242</v>
      </c>
      <c r="H242" s="30" t="s">
        <v>381</v>
      </c>
      <c r="I242" s="30" t="s">
        <v>486</v>
      </c>
      <c r="J242" s="30" t="s">
        <v>50</v>
      </c>
      <c r="K242" s="51">
        <f>SUM(K243+K244+K245)</f>
        <v>0</v>
      </c>
      <c r="L242" s="47"/>
      <c r="M242" s="47"/>
      <c r="N242" s="47"/>
      <c r="O242" s="47"/>
      <c r="P242" s="47"/>
    </row>
    <row r="243" spans="1:16" ht="45" hidden="1" x14ac:dyDescent="0.25">
      <c r="A243" s="23" t="s">
        <v>487</v>
      </c>
      <c r="B243" s="25" t="s">
        <v>488</v>
      </c>
      <c r="C243" s="25"/>
      <c r="D243" s="25"/>
      <c r="E243" s="25"/>
      <c r="F243" s="23" t="s">
        <v>53</v>
      </c>
      <c r="G243" s="23" t="s">
        <v>242</v>
      </c>
      <c r="H243" s="23" t="s">
        <v>381</v>
      </c>
      <c r="I243" s="23" t="s">
        <v>486</v>
      </c>
      <c r="J243" s="23" t="s">
        <v>112</v>
      </c>
      <c r="K243" s="47">
        <v>0</v>
      </c>
      <c r="L243" s="47"/>
      <c r="M243" s="47"/>
      <c r="N243" s="47"/>
      <c r="O243" s="47"/>
      <c r="P243" s="47"/>
    </row>
    <row r="244" spans="1:16" ht="30" hidden="1" x14ac:dyDescent="0.25">
      <c r="A244" s="23" t="s">
        <v>489</v>
      </c>
      <c r="B244" s="25" t="s">
        <v>490</v>
      </c>
      <c r="C244" s="25"/>
      <c r="D244" s="25"/>
      <c r="E244" s="25"/>
      <c r="F244" s="23" t="s">
        <v>53</v>
      </c>
      <c r="G244" s="23" t="s">
        <v>242</v>
      </c>
      <c r="H244" s="23" t="s">
        <v>381</v>
      </c>
      <c r="I244" s="23" t="s">
        <v>486</v>
      </c>
      <c r="J244" s="23" t="s">
        <v>112</v>
      </c>
      <c r="K244" s="47">
        <v>0</v>
      </c>
      <c r="L244" s="47"/>
      <c r="M244" s="47"/>
      <c r="N244" s="47"/>
      <c r="O244" s="47"/>
      <c r="P244" s="47"/>
    </row>
    <row r="245" spans="1:16" ht="30" hidden="1" x14ac:dyDescent="0.25">
      <c r="A245" s="23" t="s">
        <v>491</v>
      </c>
      <c r="B245" s="25" t="s">
        <v>492</v>
      </c>
      <c r="C245" s="25"/>
      <c r="D245" s="25"/>
      <c r="E245" s="25"/>
      <c r="F245" s="23" t="s">
        <v>53</v>
      </c>
      <c r="G245" s="23" t="s">
        <v>242</v>
      </c>
      <c r="H245" s="23" t="s">
        <v>381</v>
      </c>
      <c r="I245" s="23" t="s">
        <v>486</v>
      </c>
      <c r="J245" s="23" t="s">
        <v>112</v>
      </c>
      <c r="K245" s="47">
        <v>0</v>
      </c>
      <c r="L245" s="47"/>
      <c r="M245" s="47"/>
      <c r="N245" s="47"/>
      <c r="O245" s="47"/>
      <c r="P245" s="47"/>
    </row>
    <row r="246" spans="1:16" ht="45" hidden="1" x14ac:dyDescent="0.25">
      <c r="A246" s="30" t="s">
        <v>493</v>
      </c>
      <c r="B246" s="29" t="s">
        <v>494</v>
      </c>
      <c r="C246" s="29"/>
      <c r="D246" s="29"/>
      <c r="E246" s="29"/>
      <c r="F246" s="30" t="s">
        <v>53</v>
      </c>
      <c r="G246" s="30" t="s">
        <v>242</v>
      </c>
      <c r="H246" s="30" t="s">
        <v>381</v>
      </c>
      <c r="I246" s="30" t="s">
        <v>495</v>
      </c>
      <c r="J246" s="30" t="s">
        <v>50</v>
      </c>
      <c r="K246" s="51">
        <f>SUM(K247+K248)</f>
        <v>0</v>
      </c>
      <c r="L246" s="47">
        <f t="shared" ref="L246:P246" si="53">SUM(L247+L248)</f>
        <v>0</v>
      </c>
      <c r="M246" s="47">
        <f t="shared" si="53"/>
        <v>0</v>
      </c>
      <c r="N246" s="47">
        <f t="shared" si="53"/>
        <v>0</v>
      </c>
      <c r="O246" s="47">
        <f t="shared" si="53"/>
        <v>0</v>
      </c>
      <c r="P246" s="47">
        <f t="shared" si="53"/>
        <v>0</v>
      </c>
    </row>
    <row r="247" spans="1:16" ht="30" hidden="1" x14ac:dyDescent="0.25">
      <c r="A247" s="23" t="s">
        <v>496</v>
      </c>
      <c r="B247" s="25" t="s">
        <v>497</v>
      </c>
      <c r="C247" s="25"/>
      <c r="D247" s="25"/>
      <c r="E247" s="25"/>
      <c r="F247" s="23" t="s">
        <v>53</v>
      </c>
      <c r="G247" s="23" t="s">
        <v>242</v>
      </c>
      <c r="H247" s="23" t="s">
        <v>381</v>
      </c>
      <c r="I247" s="23" t="s">
        <v>495</v>
      </c>
      <c r="J247" s="23" t="s">
        <v>112</v>
      </c>
      <c r="K247" s="47">
        <v>0</v>
      </c>
      <c r="L247" s="47"/>
      <c r="M247" s="47"/>
      <c r="N247" s="47"/>
      <c r="O247" s="47"/>
      <c r="P247" s="47"/>
    </row>
    <row r="248" spans="1:16" ht="45" hidden="1" x14ac:dyDescent="0.25">
      <c r="A248" s="23" t="s">
        <v>498</v>
      </c>
      <c r="B248" s="25" t="s">
        <v>499</v>
      </c>
      <c r="C248" s="25"/>
      <c r="D248" s="25"/>
      <c r="E248" s="25"/>
      <c r="F248" s="23" t="s">
        <v>53</v>
      </c>
      <c r="G248" s="23" t="s">
        <v>242</v>
      </c>
      <c r="H248" s="23" t="s">
        <v>381</v>
      </c>
      <c r="I248" s="23" t="s">
        <v>495</v>
      </c>
      <c r="J248" s="23" t="s">
        <v>112</v>
      </c>
      <c r="K248" s="47">
        <v>0</v>
      </c>
      <c r="L248" s="47"/>
      <c r="M248" s="47"/>
      <c r="N248" s="47"/>
      <c r="O248" s="47"/>
      <c r="P248" s="47"/>
    </row>
    <row r="249" spans="1:16" ht="30" x14ac:dyDescent="0.25">
      <c r="A249" s="33" t="s">
        <v>500</v>
      </c>
      <c r="B249" s="34" t="s">
        <v>501</v>
      </c>
      <c r="C249" s="34"/>
      <c r="D249" s="34"/>
      <c r="E249" s="34"/>
      <c r="F249" s="33" t="s">
        <v>53</v>
      </c>
      <c r="G249" s="33" t="s">
        <v>48</v>
      </c>
      <c r="H249" s="33" t="s">
        <v>48</v>
      </c>
      <c r="I249" s="33" t="s">
        <v>502</v>
      </c>
      <c r="J249" s="33" t="s">
        <v>50</v>
      </c>
      <c r="K249" s="52">
        <f>SUM(K251)</f>
        <v>15000</v>
      </c>
      <c r="L249" s="47">
        <f t="shared" ref="L249:P249" si="54">SUM(L251)</f>
        <v>15000</v>
      </c>
      <c r="M249" s="47">
        <f t="shared" si="54"/>
        <v>15000</v>
      </c>
      <c r="N249" s="47">
        <f t="shared" si="54"/>
        <v>15000</v>
      </c>
      <c r="O249" s="47">
        <f t="shared" si="54"/>
        <v>15000</v>
      </c>
      <c r="P249" s="47">
        <f t="shared" si="54"/>
        <v>15000</v>
      </c>
    </row>
    <row r="250" spans="1:16" ht="45" x14ac:dyDescent="0.25">
      <c r="A250" s="26" t="s">
        <v>503</v>
      </c>
      <c r="B250" s="27" t="s">
        <v>504</v>
      </c>
      <c r="C250" s="27"/>
      <c r="D250" s="27"/>
      <c r="E250" s="27"/>
      <c r="F250" s="26"/>
      <c r="G250" s="26"/>
      <c r="H250" s="26"/>
      <c r="I250" s="26"/>
      <c r="J250" s="26"/>
      <c r="K250" s="49"/>
      <c r="L250" s="47"/>
      <c r="M250" s="47"/>
      <c r="N250" s="47"/>
      <c r="O250" s="47"/>
      <c r="P250" s="47"/>
    </row>
    <row r="251" spans="1:16" ht="45" x14ac:dyDescent="0.25">
      <c r="A251" s="30" t="s">
        <v>505</v>
      </c>
      <c r="B251" s="29" t="s">
        <v>506</v>
      </c>
      <c r="C251" s="29"/>
      <c r="D251" s="29"/>
      <c r="E251" s="29"/>
      <c r="F251" s="30" t="s">
        <v>53</v>
      </c>
      <c r="G251" s="30" t="s">
        <v>242</v>
      </c>
      <c r="H251" s="30" t="s">
        <v>381</v>
      </c>
      <c r="I251" s="30" t="s">
        <v>507</v>
      </c>
      <c r="J251" s="30" t="s">
        <v>50</v>
      </c>
      <c r="K251" s="51">
        <f>SUM(K252+K253+K254)</f>
        <v>15000</v>
      </c>
      <c r="L251" s="47">
        <f t="shared" ref="L251:P251" si="55">SUM(L252+L253+L254)</f>
        <v>15000</v>
      </c>
      <c r="M251" s="47">
        <f t="shared" si="55"/>
        <v>15000</v>
      </c>
      <c r="N251" s="47">
        <f t="shared" si="55"/>
        <v>15000</v>
      </c>
      <c r="O251" s="47">
        <f t="shared" si="55"/>
        <v>15000</v>
      </c>
      <c r="P251" s="47">
        <f t="shared" si="55"/>
        <v>15000</v>
      </c>
    </row>
    <row r="252" spans="1:16" ht="30" x14ac:dyDescent="0.25">
      <c r="A252" s="23" t="s">
        <v>508</v>
      </c>
      <c r="B252" s="25" t="s">
        <v>509</v>
      </c>
      <c r="C252" s="25"/>
      <c r="D252" s="25"/>
      <c r="E252" s="25"/>
      <c r="F252" s="23">
        <v>801</v>
      </c>
      <c r="G252" s="23">
        <v>3</v>
      </c>
      <c r="H252" s="23">
        <v>14</v>
      </c>
      <c r="I252" s="23" t="s">
        <v>507</v>
      </c>
      <c r="J252" s="23">
        <v>244</v>
      </c>
      <c r="K252" s="47">
        <v>0</v>
      </c>
      <c r="L252" s="47"/>
      <c r="M252" s="47"/>
      <c r="N252" s="47"/>
      <c r="O252" s="47"/>
      <c r="P252" s="47"/>
    </row>
    <row r="253" spans="1:16" ht="30" x14ac:dyDescent="0.25">
      <c r="A253" s="23" t="s">
        <v>510</v>
      </c>
      <c r="B253" s="25" t="s">
        <v>511</v>
      </c>
      <c r="C253" s="25"/>
      <c r="D253" s="25"/>
      <c r="E253" s="25"/>
      <c r="F253" s="23">
        <v>801</v>
      </c>
      <c r="G253" s="23">
        <v>3</v>
      </c>
      <c r="H253" s="23">
        <v>14</v>
      </c>
      <c r="I253" s="23" t="s">
        <v>507</v>
      </c>
      <c r="J253" s="23">
        <v>244</v>
      </c>
      <c r="K253" s="47">
        <v>0</v>
      </c>
      <c r="L253" s="47"/>
      <c r="M253" s="47"/>
      <c r="N253" s="47"/>
      <c r="O253" s="47"/>
      <c r="P253" s="47"/>
    </row>
    <row r="254" spans="1:16" ht="45" x14ac:dyDescent="0.25">
      <c r="A254" s="23" t="s">
        <v>512</v>
      </c>
      <c r="B254" s="25" t="s">
        <v>513</v>
      </c>
      <c r="C254" s="25"/>
      <c r="D254" s="25"/>
      <c r="E254" s="25"/>
      <c r="F254" s="23">
        <v>801</v>
      </c>
      <c r="G254" s="23">
        <v>3</v>
      </c>
      <c r="H254" s="23">
        <v>14</v>
      </c>
      <c r="I254" s="23" t="s">
        <v>507</v>
      </c>
      <c r="J254" s="23">
        <v>244</v>
      </c>
      <c r="K254" s="47">
        <v>15000</v>
      </c>
      <c r="L254" s="47">
        <v>15000</v>
      </c>
      <c r="M254" s="47">
        <v>15000</v>
      </c>
      <c r="N254" s="47">
        <v>15000</v>
      </c>
      <c r="O254" s="47">
        <v>15000</v>
      </c>
      <c r="P254" s="47">
        <v>15000</v>
      </c>
    </row>
  </sheetData>
  <mergeCells count="4">
    <mergeCell ref="C6:E6"/>
    <mergeCell ref="F6:J6"/>
    <mergeCell ref="K6:P6"/>
    <mergeCell ref="H1:M3"/>
  </mergeCells>
  <pageMargins left="0.7" right="0.7" top="0.75" bottom="0.75" header="0.3" footer="0.3"/>
  <pageSetup paperSize="9" scale="59" orientation="landscape" horizontalDpi="0" verticalDpi="0" r:id="rId1"/>
  <rowBreaks count="1" manualBreakCount="1">
    <brk id="226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0"/>
  <sheetViews>
    <sheetView tabSelected="1" topLeftCell="A106" workbookViewId="0">
      <selection activeCell="G104" sqref="G104"/>
    </sheetView>
  </sheetViews>
  <sheetFormatPr defaultRowHeight="15" x14ac:dyDescent="0.25"/>
  <cols>
    <col min="2" max="2" width="18" customWidth="1"/>
    <col min="3" max="3" width="14.42578125" customWidth="1"/>
    <col min="4" max="4" width="17.85546875" customWidth="1"/>
    <col min="5" max="5" width="16.28515625" customWidth="1"/>
    <col min="6" max="6" width="14" customWidth="1"/>
    <col min="7" max="7" width="16.5703125" customWidth="1"/>
    <col min="8" max="8" width="17" customWidth="1"/>
    <col min="9" max="9" width="16.140625" customWidth="1"/>
    <col min="10" max="10" width="14.28515625" customWidth="1"/>
  </cols>
  <sheetData>
    <row r="1" spans="1:10" ht="15.75" x14ac:dyDescent="0.25">
      <c r="A1" s="55"/>
      <c r="B1" s="55"/>
      <c r="C1" s="55"/>
      <c r="D1" s="55"/>
      <c r="E1" s="55"/>
      <c r="F1" s="168" t="s">
        <v>635</v>
      </c>
      <c r="G1" s="168"/>
      <c r="H1" s="168"/>
      <c r="I1" s="168"/>
      <c r="J1" s="168"/>
    </row>
    <row r="2" spans="1:10" ht="15.75" x14ac:dyDescent="0.25">
      <c r="A2" s="55"/>
      <c r="B2" s="169" t="s">
        <v>636</v>
      </c>
      <c r="C2" s="170"/>
      <c r="D2" s="170"/>
      <c r="E2" s="170"/>
      <c r="F2" s="170"/>
      <c r="G2" s="170"/>
      <c r="H2" s="170"/>
      <c r="I2" s="170"/>
      <c r="J2" s="170"/>
    </row>
    <row r="3" spans="1:10" ht="15.75" x14ac:dyDescent="0.25">
      <c r="A3" s="55"/>
      <c r="B3" s="55"/>
      <c r="C3" s="55"/>
      <c r="D3" s="55"/>
      <c r="E3" s="55"/>
      <c r="F3" s="55"/>
      <c r="G3" s="88"/>
      <c r="H3" s="55"/>
      <c r="I3" s="55"/>
      <c r="J3" s="55"/>
    </row>
    <row r="4" spans="1:10" ht="15.75" x14ac:dyDescent="0.25">
      <c r="A4" s="56" t="s">
        <v>637</v>
      </c>
      <c r="B4" s="55"/>
      <c r="C4" s="55"/>
      <c r="D4" s="88" t="s">
        <v>694</v>
      </c>
      <c r="E4" s="88"/>
      <c r="F4" s="55"/>
      <c r="G4" s="88"/>
      <c r="H4" s="55"/>
      <c r="I4" s="55"/>
      <c r="J4" s="55"/>
    </row>
    <row r="5" spans="1:10" ht="15.75" x14ac:dyDescent="0.25">
      <c r="A5" s="56" t="s">
        <v>542</v>
      </c>
      <c r="B5" s="55"/>
      <c r="C5" s="55"/>
      <c r="D5" s="109" t="s">
        <v>615</v>
      </c>
      <c r="E5" s="109"/>
      <c r="F5" s="55"/>
      <c r="G5" s="88"/>
      <c r="H5" s="55"/>
      <c r="I5" s="55"/>
      <c r="J5" s="55"/>
    </row>
    <row r="6" spans="1:10" ht="15.75" x14ac:dyDescent="0.25">
      <c r="A6" s="55"/>
      <c r="B6" s="55"/>
      <c r="C6" s="55"/>
      <c r="D6" s="55"/>
      <c r="E6" s="89"/>
      <c r="F6" s="89"/>
      <c r="G6" s="89"/>
      <c r="H6" s="55"/>
      <c r="I6" s="55"/>
      <c r="J6" s="55"/>
    </row>
    <row r="7" spans="1:10" ht="15.75" x14ac:dyDescent="0.25">
      <c r="A7" s="171" t="s">
        <v>3</v>
      </c>
      <c r="B7" s="171" t="s">
        <v>523</v>
      </c>
      <c r="C7" s="173" t="s">
        <v>638</v>
      </c>
      <c r="D7" s="171" t="s">
        <v>639</v>
      </c>
      <c r="E7" s="175" t="s">
        <v>640</v>
      </c>
      <c r="F7" s="176"/>
      <c r="G7" s="176"/>
      <c r="H7" s="176"/>
      <c r="I7" s="176"/>
      <c r="J7" s="177"/>
    </row>
    <row r="8" spans="1:10" ht="15.75" x14ac:dyDescent="0.25">
      <c r="A8" s="172"/>
      <c r="B8" s="172"/>
      <c r="C8" s="174"/>
      <c r="D8" s="172"/>
      <c r="E8" s="90" t="s">
        <v>623</v>
      </c>
      <c r="F8" s="90" t="s">
        <v>641</v>
      </c>
      <c r="G8" s="90" t="s">
        <v>625</v>
      </c>
      <c r="H8" s="90" t="s">
        <v>642</v>
      </c>
      <c r="I8" s="90" t="s">
        <v>627</v>
      </c>
      <c r="J8" s="90" t="s">
        <v>643</v>
      </c>
    </row>
    <row r="9" spans="1:10" ht="15.75" x14ac:dyDescent="0.25">
      <c r="A9" s="178"/>
      <c r="B9" s="180" t="s">
        <v>644</v>
      </c>
      <c r="C9" s="180" t="s">
        <v>695</v>
      </c>
      <c r="D9" s="91" t="s">
        <v>645</v>
      </c>
      <c r="E9" s="92">
        <f t="shared" ref="E9:J9" si="0">E10+E11+E12+E13</f>
        <v>7522799.9000000004</v>
      </c>
      <c r="F9" s="92">
        <f t="shared" si="0"/>
        <v>5978200</v>
      </c>
      <c r="G9" s="92">
        <f t="shared" si="0"/>
        <v>5824990</v>
      </c>
      <c r="H9" s="92">
        <f t="shared" si="0"/>
        <v>5864900</v>
      </c>
      <c r="I9" s="92">
        <f t="shared" si="0"/>
        <v>5864900</v>
      </c>
      <c r="J9" s="92">
        <f t="shared" si="0"/>
        <v>5864900</v>
      </c>
    </row>
    <row r="10" spans="1:10" ht="90" x14ac:dyDescent="0.25">
      <c r="A10" s="178"/>
      <c r="B10" s="180"/>
      <c r="C10" s="180"/>
      <c r="D10" s="93" t="s">
        <v>646</v>
      </c>
      <c r="E10" s="94">
        <f>E15+E20+E25+E67+E92+E117</f>
        <v>0</v>
      </c>
      <c r="F10" s="94">
        <f t="shared" ref="F10:J10" si="1">F15+F20+F25+F67+F92+F117</f>
        <v>0</v>
      </c>
      <c r="G10" s="94">
        <f t="shared" si="1"/>
        <v>0</v>
      </c>
      <c r="H10" s="94">
        <f t="shared" si="1"/>
        <v>0</v>
      </c>
      <c r="I10" s="94">
        <f t="shared" si="1"/>
        <v>0</v>
      </c>
      <c r="J10" s="94">
        <f t="shared" si="1"/>
        <v>0</v>
      </c>
    </row>
    <row r="11" spans="1:10" ht="75" x14ac:dyDescent="0.25">
      <c r="A11" s="178"/>
      <c r="B11" s="180"/>
      <c r="C11" s="180"/>
      <c r="D11" s="93" t="s">
        <v>647</v>
      </c>
      <c r="E11" s="94">
        <f>E16+E21+E26+E68+E93+E113</f>
        <v>133600</v>
      </c>
      <c r="F11" s="94">
        <f t="shared" ref="F11:J11" si="2">F16+F21+F26+F68+F93+F113</f>
        <v>135100</v>
      </c>
      <c r="G11" s="94">
        <f t="shared" si="2"/>
        <v>135100</v>
      </c>
      <c r="H11" s="94">
        <f t="shared" si="2"/>
        <v>135100</v>
      </c>
      <c r="I11" s="94">
        <f t="shared" si="2"/>
        <v>135100</v>
      </c>
      <c r="J11" s="94">
        <f t="shared" si="2"/>
        <v>135100</v>
      </c>
    </row>
    <row r="12" spans="1:10" ht="45" x14ac:dyDescent="0.25">
      <c r="A12" s="178"/>
      <c r="B12" s="180"/>
      <c r="C12" s="180"/>
      <c r="D12" s="93" t="s">
        <v>648</v>
      </c>
      <c r="E12" s="94">
        <f>E17+E22+E28+E69+E94+E114</f>
        <v>7389199.9000000004</v>
      </c>
      <c r="F12" s="94">
        <f t="shared" ref="F12:J13" si="3">F17+F22+F28+F69+F94+F114</f>
        <v>5843100</v>
      </c>
      <c r="G12" s="94">
        <f t="shared" si="3"/>
        <v>5689890</v>
      </c>
      <c r="H12" s="94">
        <f t="shared" si="3"/>
        <v>5729800</v>
      </c>
      <c r="I12" s="94">
        <f t="shared" si="3"/>
        <v>5729800</v>
      </c>
      <c r="J12" s="94">
        <f t="shared" si="3"/>
        <v>5729800</v>
      </c>
    </row>
    <row r="13" spans="1:10" x14ac:dyDescent="0.25">
      <c r="A13" s="179"/>
      <c r="B13" s="181"/>
      <c r="C13" s="181"/>
      <c r="D13" s="93" t="s">
        <v>649</v>
      </c>
      <c r="E13" s="94">
        <f>E18+E23+E29+E70+E95+E115</f>
        <v>0</v>
      </c>
      <c r="F13" s="94">
        <f t="shared" si="3"/>
        <v>0</v>
      </c>
      <c r="G13" s="94">
        <f t="shared" si="3"/>
        <v>0</v>
      </c>
      <c r="H13" s="94">
        <f t="shared" si="3"/>
        <v>0</v>
      </c>
      <c r="I13" s="94">
        <f t="shared" si="3"/>
        <v>0</v>
      </c>
      <c r="J13" s="94">
        <f t="shared" si="3"/>
        <v>0</v>
      </c>
    </row>
    <row r="14" spans="1:10" ht="15.75" x14ac:dyDescent="0.25">
      <c r="A14" s="182">
        <v>1</v>
      </c>
      <c r="B14" s="184" t="s">
        <v>650</v>
      </c>
      <c r="C14" s="186" t="s">
        <v>651</v>
      </c>
      <c r="D14" s="91" t="s">
        <v>645</v>
      </c>
      <c r="E14" s="95">
        <f t="shared" ref="E14:J14" si="4">E15+E16+E17+E18</f>
        <v>2059000</v>
      </c>
      <c r="F14" s="95">
        <f t="shared" si="4"/>
        <v>1926300</v>
      </c>
      <c r="G14" s="95">
        <f t="shared" si="4"/>
        <v>1926300</v>
      </c>
      <c r="H14" s="95">
        <f t="shared" si="4"/>
        <v>1926300</v>
      </c>
      <c r="I14" s="95">
        <f t="shared" si="4"/>
        <v>1926300</v>
      </c>
      <c r="J14" s="95">
        <f t="shared" si="4"/>
        <v>1926300</v>
      </c>
    </row>
    <row r="15" spans="1:10" ht="90" x14ac:dyDescent="0.25">
      <c r="A15" s="183"/>
      <c r="B15" s="185"/>
      <c r="C15" s="187"/>
      <c r="D15" s="93" t="s">
        <v>646</v>
      </c>
      <c r="E15" s="94"/>
      <c r="F15" s="94"/>
      <c r="G15" s="94"/>
      <c r="H15" s="94"/>
      <c r="I15" s="94"/>
      <c r="J15" s="94"/>
    </row>
    <row r="16" spans="1:10" ht="75" x14ac:dyDescent="0.25">
      <c r="A16" s="183"/>
      <c r="B16" s="185"/>
      <c r="C16" s="187"/>
      <c r="D16" s="93" t="s">
        <v>647</v>
      </c>
      <c r="E16" s="94"/>
      <c r="F16" s="94"/>
      <c r="G16" s="94"/>
      <c r="H16" s="94"/>
      <c r="I16" s="94"/>
      <c r="J16" s="94"/>
    </row>
    <row r="17" spans="1:10" ht="45" x14ac:dyDescent="0.25">
      <c r="A17" s="183"/>
      <c r="B17" s="185"/>
      <c r="C17" s="187"/>
      <c r="D17" s="93" t="s">
        <v>648</v>
      </c>
      <c r="E17" s="96">
        <v>2059000</v>
      </c>
      <c r="F17" s="96">
        <v>1926300</v>
      </c>
      <c r="G17" s="96">
        <v>1926300</v>
      </c>
      <c r="H17" s="96">
        <v>1926300</v>
      </c>
      <c r="I17" s="96">
        <v>1926300</v>
      </c>
      <c r="J17" s="96">
        <v>1926300</v>
      </c>
    </row>
    <row r="18" spans="1:10" x14ac:dyDescent="0.25">
      <c r="A18" s="183"/>
      <c r="B18" s="185"/>
      <c r="C18" s="187"/>
      <c r="D18" s="93" t="s">
        <v>649</v>
      </c>
      <c r="E18" s="94"/>
      <c r="F18" s="94"/>
      <c r="G18" s="94"/>
      <c r="H18" s="94"/>
      <c r="I18" s="94"/>
      <c r="J18" s="94"/>
    </row>
    <row r="19" spans="1:10" ht="15.75" x14ac:dyDescent="0.25">
      <c r="A19" s="182">
        <v>2</v>
      </c>
      <c r="B19" s="184" t="s">
        <v>650</v>
      </c>
      <c r="C19" s="186" t="s">
        <v>652</v>
      </c>
      <c r="D19" s="91" t="s">
        <v>645</v>
      </c>
      <c r="E19" s="95">
        <f>E20+E21+E22+E23</f>
        <v>3864399.9</v>
      </c>
      <c r="F19" s="95">
        <f t="shared" ref="F19:J19" si="5">F20+F21+F22+F23</f>
        <v>2939900</v>
      </c>
      <c r="G19" s="95">
        <f t="shared" si="5"/>
        <v>2786600</v>
      </c>
      <c r="H19" s="95">
        <f t="shared" si="5"/>
        <v>2826600</v>
      </c>
      <c r="I19" s="95">
        <f t="shared" si="5"/>
        <v>2826600</v>
      </c>
      <c r="J19" s="95">
        <f t="shared" si="5"/>
        <v>2826600</v>
      </c>
    </row>
    <row r="20" spans="1:10" ht="90" x14ac:dyDescent="0.25">
      <c r="A20" s="183"/>
      <c r="B20" s="185"/>
      <c r="C20" s="187"/>
      <c r="D20" s="93" t="s">
        <v>646</v>
      </c>
      <c r="E20" s="94"/>
      <c r="F20" s="94"/>
      <c r="G20" s="94"/>
      <c r="H20" s="94"/>
      <c r="I20" s="94"/>
      <c r="J20" s="94"/>
    </row>
    <row r="21" spans="1:10" ht="75" x14ac:dyDescent="0.25">
      <c r="A21" s="183"/>
      <c r="B21" s="185"/>
      <c r="C21" s="187"/>
      <c r="D21" s="93" t="s">
        <v>647</v>
      </c>
      <c r="E21" s="94"/>
      <c r="F21" s="94"/>
      <c r="G21" s="94"/>
      <c r="H21" s="94"/>
      <c r="I21" s="94"/>
      <c r="J21" s="94"/>
    </row>
    <row r="22" spans="1:10" ht="45" x14ac:dyDescent="0.25">
      <c r="A22" s="183"/>
      <c r="B22" s="185"/>
      <c r="C22" s="187"/>
      <c r="D22" s="93" t="s">
        <v>648</v>
      </c>
      <c r="E22" s="94">
        <v>3864399.9</v>
      </c>
      <c r="F22" s="94">
        <v>2939900</v>
      </c>
      <c r="G22" s="94">
        <v>2786600</v>
      </c>
      <c r="H22" s="94">
        <v>2826600</v>
      </c>
      <c r="I22" s="94">
        <v>2826600</v>
      </c>
      <c r="J22" s="94">
        <v>2826600</v>
      </c>
    </row>
    <row r="23" spans="1:10" x14ac:dyDescent="0.25">
      <c r="A23" s="188"/>
      <c r="B23" s="189"/>
      <c r="C23" s="187"/>
      <c r="D23" s="93" t="s">
        <v>649</v>
      </c>
      <c r="E23" s="94"/>
      <c r="F23" s="94"/>
      <c r="G23" s="94"/>
      <c r="H23" s="94"/>
      <c r="I23" s="94"/>
      <c r="J23" s="94"/>
    </row>
    <row r="24" spans="1:10" x14ac:dyDescent="0.25">
      <c r="A24" s="190">
        <v>3</v>
      </c>
      <c r="B24" s="193" t="s">
        <v>653</v>
      </c>
      <c r="C24" s="196" t="s">
        <v>654</v>
      </c>
      <c r="D24" s="97" t="s">
        <v>645</v>
      </c>
      <c r="E24" s="98">
        <f t="shared" ref="E24:J24" si="6">E25+E26+E28+E29</f>
        <v>300</v>
      </c>
      <c r="F24" s="98">
        <f t="shared" si="6"/>
        <v>300</v>
      </c>
      <c r="G24" s="98">
        <f t="shared" si="6"/>
        <v>300</v>
      </c>
      <c r="H24" s="98">
        <f t="shared" si="6"/>
        <v>300</v>
      </c>
      <c r="I24" s="98">
        <f t="shared" si="6"/>
        <v>300</v>
      </c>
      <c r="J24" s="98">
        <f t="shared" si="6"/>
        <v>300</v>
      </c>
    </row>
    <row r="25" spans="1:10" ht="90" x14ac:dyDescent="0.25">
      <c r="A25" s="191"/>
      <c r="B25" s="194"/>
      <c r="C25" s="197"/>
      <c r="D25" s="99" t="s">
        <v>646</v>
      </c>
      <c r="E25" s="94">
        <f>E45+E51+E57+E62</f>
        <v>0</v>
      </c>
      <c r="F25" s="94">
        <f t="shared" ref="F25:J26" si="7">F45+F51+F57+F62</f>
        <v>0</v>
      </c>
      <c r="G25" s="94">
        <f t="shared" si="7"/>
        <v>0</v>
      </c>
      <c r="H25" s="94">
        <f t="shared" si="7"/>
        <v>0</v>
      </c>
      <c r="I25" s="94">
        <f t="shared" si="7"/>
        <v>0</v>
      </c>
      <c r="J25" s="94">
        <f t="shared" si="7"/>
        <v>0</v>
      </c>
    </row>
    <row r="26" spans="1:10" ht="75" x14ac:dyDescent="0.25">
      <c r="A26" s="191"/>
      <c r="B26" s="194"/>
      <c r="C26" s="197"/>
      <c r="D26" s="99" t="s">
        <v>647</v>
      </c>
      <c r="E26" s="94">
        <f>E46+E52+E58+E63</f>
        <v>0</v>
      </c>
      <c r="F26" s="94">
        <f t="shared" si="7"/>
        <v>0</v>
      </c>
      <c r="G26" s="94">
        <f t="shared" si="7"/>
        <v>0</v>
      </c>
      <c r="H26" s="94">
        <f t="shared" si="7"/>
        <v>0</v>
      </c>
      <c r="I26" s="94">
        <f t="shared" si="7"/>
        <v>0</v>
      </c>
      <c r="J26" s="94">
        <f t="shared" si="7"/>
        <v>0</v>
      </c>
    </row>
    <row r="27" spans="1:10" ht="90" x14ac:dyDescent="0.25">
      <c r="A27" s="191"/>
      <c r="B27" s="194"/>
      <c r="C27" s="197"/>
      <c r="D27" s="99" t="s">
        <v>655</v>
      </c>
      <c r="E27" s="94"/>
      <c r="F27" s="94"/>
      <c r="G27" s="94"/>
      <c r="H27" s="94"/>
      <c r="I27" s="94"/>
      <c r="J27" s="94"/>
    </row>
    <row r="28" spans="1:10" ht="45" x14ac:dyDescent="0.25">
      <c r="A28" s="191"/>
      <c r="B28" s="194"/>
      <c r="C28" s="197"/>
      <c r="D28" s="99" t="s">
        <v>648</v>
      </c>
      <c r="E28" s="94">
        <f>E48+E54+E59+E64</f>
        <v>300</v>
      </c>
      <c r="F28" s="94">
        <f t="shared" ref="F28:J29" si="8">F48+F54+F59+F64</f>
        <v>300</v>
      </c>
      <c r="G28" s="94">
        <f t="shared" si="8"/>
        <v>300</v>
      </c>
      <c r="H28" s="94">
        <f t="shared" si="8"/>
        <v>300</v>
      </c>
      <c r="I28" s="94">
        <f t="shared" si="8"/>
        <v>300</v>
      </c>
      <c r="J28" s="94">
        <f t="shared" si="8"/>
        <v>300</v>
      </c>
    </row>
    <row r="29" spans="1:10" x14ac:dyDescent="0.25">
      <c r="A29" s="192"/>
      <c r="B29" s="195"/>
      <c r="C29" s="198"/>
      <c r="D29" s="99" t="s">
        <v>649</v>
      </c>
      <c r="E29" s="94">
        <f>E49+E55+E60+E65</f>
        <v>0</v>
      </c>
      <c r="F29" s="94">
        <f t="shared" si="8"/>
        <v>0</v>
      </c>
      <c r="G29" s="94">
        <f t="shared" si="8"/>
        <v>0</v>
      </c>
      <c r="H29" s="94">
        <f t="shared" si="8"/>
        <v>0</v>
      </c>
      <c r="I29" s="94">
        <f t="shared" si="8"/>
        <v>0</v>
      </c>
      <c r="J29" s="94">
        <f t="shared" si="8"/>
        <v>0</v>
      </c>
    </row>
    <row r="30" spans="1:10" ht="189" x14ac:dyDescent="0.25">
      <c r="A30" s="100" t="s">
        <v>80</v>
      </c>
      <c r="B30" s="101" t="s">
        <v>656</v>
      </c>
      <c r="C30" s="101" t="s">
        <v>657</v>
      </c>
      <c r="D30" s="93" t="s">
        <v>658</v>
      </c>
      <c r="E30" s="102"/>
      <c r="F30" s="102"/>
      <c r="G30" s="102"/>
      <c r="H30" s="102"/>
      <c r="I30" s="102"/>
      <c r="J30" s="102"/>
    </row>
    <row r="31" spans="1:10" ht="157.5" x14ac:dyDescent="0.25">
      <c r="A31" s="100" t="s">
        <v>659</v>
      </c>
      <c r="B31" s="101" t="s">
        <v>656</v>
      </c>
      <c r="C31" s="101" t="s">
        <v>660</v>
      </c>
      <c r="D31" s="93" t="s">
        <v>658</v>
      </c>
      <c r="E31" s="102"/>
      <c r="F31" s="102"/>
      <c r="G31" s="102"/>
      <c r="H31" s="102"/>
      <c r="I31" s="102"/>
      <c r="J31" s="102"/>
    </row>
    <row r="32" spans="1:10" ht="45" x14ac:dyDescent="0.25">
      <c r="A32" s="199" t="s">
        <v>661</v>
      </c>
      <c r="B32" s="201" t="s">
        <v>656</v>
      </c>
      <c r="C32" s="203" t="s">
        <v>662</v>
      </c>
      <c r="D32" s="93" t="s">
        <v>658</v>
      </c>
      <c r="E32" s="102"/>
      <c r="F32" s="102"/>
      <c r="G32" s="102"/>
      <c r="H32" s="102"/>
      <c r="I32" s="102"/>
      <c r="J32" s="102"/>
    </row>
    <row r="33" spans="1:10" ht="75" x14ac:dyDescent="0.25">
      <c r="A33" s="199"/>
      <c r="B33" s="201"/>
      <c r="C33" s="201"/>
      <c r="D33" s="93" t="s">
        <v>647</v>
      </c>
      <c r="E33" s="102"/>
      <c r="F33" s="102"/>
      <c r="G33" s="102"/>
      <c r="H33" s="102"/>
      <c r="I33" s="102"/>
      <c r="J33" s="102"/>
    </row>
    <row r="34" spans="1:10" ht="60" x14ac:dyDescent="0.25">
      <c r="A34" s="200"/>
      <c r="B34" s="202"/>
      <c r="C34" s="202"/>
      <c r="D34" s="93" t="s">
        <v>663</v>
      </c>
      <c r="E34" s="102"/>
      <c r="F34" s="102"/>
      <c r="G34" s="102"/>
      <c r="H34" s="102"/>
      <c r="I34" s="102"/>
      <c r="J34" s="102"/>
    </row>
    <row r="35" spans="1:10" ht="45" x14ac:dyDescent="0.25">
      <c r="A35" s="199" t="s">
        <v>664</v>
      </c>
      <c r="B35" s="201" t="s">
        <v>656</v>
      </c>
      <c r="C35" s="203" t="s">
        <v>665</v>
      </c>
      <c r="D35" s="93" t="s">
        <v>658</v>
      </c>
      <c r="E35" s="102"/>
      <c r="F35" s="102"/>
      <c r="G35" s="102"/>
      <c r="H35" s="102"/>
      <c r="I35" s="102"/>
      <c r="J35" s="102"/>
    </row>
    <row r="36" spans="1:10" ht="75" x14ac:dyDescent="0.25">
      <c r="A36" s="199"/>
      <c r="B36" s="201"/>
      <c r="C36" s="201"/>
      <c r="D36" s="93" t="s">
        <v>647</v>
      </c>
      <c r="E36" s="102"/>
      <c r="F36" s="102"/>
      <c r="G36" s="102"/>
      <c r="H36" s="102"/>
      <c r="I36" s="102"/>
      <c r="J36" s="102"/>
    </row>
    <row r="37" spans="1:10" ht="60" x14ac:dyDescent="0.25">
      <c r="A37" s="200"/>
      <c r="B37" s="202"/>
      <c r="C37" s="202"/>
      <c r="D37" s="93" t="s">
        <v>663</v>
      </c>
      <c r="E37" s="102"/>
      <c r="F37" s="102"/>
      <c r="G37" s="102"/>
      <c r="H37" s="102"/>
      <c r="I37" s="102"/>
      <c r="J37" s="102"/>
    </row>
    <row r="38" spans="1:10" ht="45" x14ac:dyDescent="0.25">
      <c r="A38" s="204" t="s">
        <v>666</v>
      </c>
      <c r="B38" s="203" t="s">
        <v>656</v>
      </c>
      <c r="C38" s="203" t="s">
        <v>667</v>
      </c>
      <c r="D38" s="93" t="s">
        <v>658</v>
      </c>
      <c r="E38" s="103"/>
      <c r="F38" s="103"/>
      <c r="G38" s="102"/>
      <c r="H38" s="102"/>
      <c r="I38" s="102"/>
      <c r="J38" s="102"/>
    </row>
    <row r="39" spans="1:10" ht="75" x14ac:dyDescent="0.25">
      <c r="A39" s="199"/>
      <c r="B39" s="201"/>
      <c r="C39" s="201"/>
      <c r="D39" s="93" t="s">
        <v>647</v>
      </c>
      <c r="E39" s="103"/>
      <c r="F39" s="103"/>
      <c r="G39" s="102"/>
      <c r="H39" s="102"/>
      <c r="I39" s="102"/>
      <c r="J39" s="102"/>
    </row>
    <row r="40" spans="1:10" ht="60" x14ac:dyDescent="0.25">
      <c r="A40" s="200"/>
      <c r="B40" s="202"/>
      <c r="C40" s="202"/>
      <c r="D40" s="93" t="s">
        <v>663</v>
      </c>
      <c r="E40" s="103"/>
      <c r="F40" s="103"/>
      <c r="G40" s="102"/>
      <c r="H40" s="102"/>
      <c r="I40" s="102"/>
      <c r="J40" s="102"/>
    </row>
    <row r="41" spans="1:10" ht="45" x14ac:dyDescent="0.25">
      <c r="A41" s="204" t="s">
        <v>668</v>
      </c>
      <c r="B41" s="203" t="s">
        <v>656</v>
      </c>
      <c r="C41" s="203" t="s">
        <v>669</v>
      </c>
      <c r="D41" s="93" t="s">
        <v>658</v>
      </c>
      <c r="E41" s="103"/>
      <c r="F41" s="103"/>
      <c r="G41" s="102"/>
      <c r="H41" s="102"/>
      <c r="I41" s="102"/>
      <c r="J41" s="102"/>
    </row>
    <row r="42" spans="1:10" ht="75" x14ac:dyDescent="0.25">
      <c r="A42" s="199"/>
      <c r="B42" s="205"/>
      <c r="C42" s="205"/>
      <c r="D42" s="93" t="s">
        <v>647</v>
      </c>
      <c r="E42" s="103"/>
      <c r="F42" s="103"/>
      <c r="G42" s="102"/>
      <c r="H42" s="102"/>
      <c r="I42" s="102"/>
      <c r="J42" s="102"/>
    </row>
    <row r="43" spans="1:10" ht="60" x14ac:dyDescent="0.25">
      <c r="A43" s="200"/>
      <c r="B43" s="206"/>
      <c r="C43" s="206"/>
      <c r="D43" s="93" t="s">
        <v>663</v>
      </c>
      <c r="E43" s="103"/>
      <c r="F43" s="103"/>
      <c r="G43" s="102"/>
      <c r="H43" s="102"/>
      <c r="I43" s="102"/>
      <c r="J43" s="102"/>
    </row>
    <row r="44" spans="1:10" x14ac:dyDescent="0.25">
      <c r="A44" s="207" t="s">
        <v>670</v>
      </c>
      <c r="B44" s="203" t="s">
        <v>656</v>
      </c>
      <c r="C44" s="203" t="s">
        <v>558</v>
      </c>
      <c r="D44" s="97" t="s">
        <v>645</v>
      </c>
      <c r="E44" s="95">
        <v>0</v>
      </c>
      <c r="F44" s="95">
        <v>0</v>
      </c>
      <c r="G44" s="95">
        <v>0</v>
      </c>
      <c r="H44" s="95">
        <v>0</v>
      </c>
      <c r="I44" s="95">
        <v>0</v>
      </c>
      <c r="J44" s="95">
        <v>0</v>
      </c>
    </row>
    <row r="45" spans="1:10" ht="90" x14ac:dyDescent="0.25">
      <c r="A45" s="208"/>
      <c r="B45" s="205"/>
      <c r="C45" s="205"/>
      <c r="D45" s="93" t="s">
        <v>646</v>
      </c>
      <c r="E45" s="94">
        <v>0</v>
      </c>
      <c r="F45" s="94">
        <v>0</v>
      </c>
      <c r="G45" s="94">
        <v>0</v>
      </c>
      <c r="H45" s="94">
        <v>0</v>
      </c>
      <c r="I45" s="94">
        <v>0</v>
      </c>
      <c r="J45" s="94">
        <v>0</v>
      </c>
    </row>
    <row r="46" spans="1:10" ht="75" x14ac:dyDescent="0.25">
      <c r="A46" s="208"/>
      <c r="B46" s="205"/>
      <c r="C46" s="205"/>
      <c r="D46" s="93" t="s">
        <v>647</v>
      </c>
      <c r="E46" s="94">
        <v>0</v>
      </c>
      <c r="F46" s="94">
        <v>0</v>
      </c>
      <c r="G46" s="94">
        <v>0</v>
      </c>
      <c r="H46" s="94">
        <v>0</v>
      </c>
      <c r="I46" s="94">
        <v>0</v>
      </c>
      <c r="J46" s="94">
        <v>0</v>
      </c>
    </row>
    <row r="47" spans="1:10" ht="90" x14ac:dyDescent="0.25">
      <c r="A47" s="208"/>
      <c r="B47" s="205"/>
      <c r="C47" s="205"/>
      <c r="D47" s="93" t="s">
        <v>655</v>
      </c>
      <c r="E47" s="94">
        <v>0</v>
      </c>
      <c r="F47" s="94">
        <v>0</v>
      </c>
      <c r="G47" s="94">
        <v>0</v>
      </c>
      <c r="H47" s="94">
        <v>0</v>
      </c>
      <c r="I47" s="94">
        <v>0</v>
      </c>
      <c r="J47" s="94">
        <v>0</v>
      </c>
    </row>
    <row r="48" spans="1:10" ht="45" x14ac:dyDescent="0.25">
      <c r="A48" s="208"/>
      <c r="B48" s="205"/>
      <c r="C48" s="205"/>
      <c r="D48" s="93" t="s">
        <v>648</v>
      </c>
      <c r="E48" s="94">
        <v>0</v>
      </c>
      <c r="F48" s="94">
        <v>0</v>
      </c>
      <c r="G48" s="94">
        <v>0</v>
      </c>
      <c r="H48" s="94">
        <v>0</v>
      </c>
      <c r="I48" s="94">
        <v>0</v>
      </c>
      <c r="J48" s="94">
        <v>0</v>
      </c>
    </row>
    <row r="49" spans="1:10" x14ac:dyDescent="0.25">
      <c r="A49" s="209"/>
      <c r="B49" s="206"/>
      <c r="C49" s="206"/>
      <c r="D49" s="93" t="s">
        <v>649</v>
      </c>
      <c r="E49" s="94">
        <v>0</v>
      </c>
      <c r="F49" s="94">
        <v>0</v>
      </c>
      <c r="G49" s="94">
        <v>0</v>
      </c>
      <c r="H49" s="94">
        <v>0</v>
      </c>
      <c r="I49" s="94">
        <v>0</v>
      </c>
      <c r="J49" s="94">
        <v>0</v>
      </c>
    </row>
    <row r="50" spans="1:10" x14ac:dyDescent="0.25">
      <c r="A50" s="207" t="s">
        <v>201</v>
      </c>
      <c r="B50" s="203" t="s">
        <v>656</v>
      </c>
      <c r="C50" s="203" t="s">
        <v>562</v>
      </c>
      <c r="D50" s="97" t="s">
        <v>645</v>
      </c>
      <c r="E50" s="95">
        <f t="shared" ref="E50:J50" si="9">E51+E52+E54+E55</f>
        <v>0</v>
      </c>
      <c r="F50" s="95">
        <f t="shared" si="9"/>
        <v>0</v>
      </c>
      <c r="G50" s="95">
        <f t="shared" si="9"/>
        <v>0</v>
      </c>
      <c r="H50" s="95">
        <f t="shared" si="9"/>
        <v>0</v>
      </c>
      <c r="I50" s="95">
        <f t="shared" si="9"/>
        <v>0</v>
      </c>
      <c r="J50" s="95">
        <f t="shared" si="9"/>
        <v>0</v>
      </c>
    </row>
    <row r="51" spans="1:10" ht="90" x14ac:dyDescent="0.25">
      <c r="A51" s="208"/>
      <c r="B51" s="205"/>
      <c r="C51" s="205"/>
      <c r="D51" s="93" t="s">
        <v>646</v>
      </c>
      <c r="E51" s="94">
        <v>0</v>
      </c>
      <c r="F51" s="94">
        <v>0</v>
      </c>
      <c r="G51" s="94">
        <v>0</v>
      </c>
      <c r="H51" s="94">
        <v>0</v>
      </c>
      <c r="I51" s="94">
        <v>0</v>
      </c>
      <c r="J51" s="94">
        <v>0</v>
      </c>
    </row>
    <row r="52" spans="1:10" ht="75" x14ac:dyDescent="0.25">
      <c r="A52" s="208"/>
      <c r="B52" s="205"/>
      <c r="C52" s="205"/>
      <c r="D52" s="93" t="s">
        <v>647</v>
      </c>
      <c r="E52" s="94">
        <v>0</v>
      </c>
      <c r="F52" s="94">
        <v>0</v>
      </c>
      <c r="G52" s="94">
        <v>0</v>
      </c>
      <c r="H52" s="94">
        <v>0</v>
      </c>
      <c r="I52" s="94">
        <v>0</v>
      </c>
      <c r="J52" s="94">
        <v>0</v>
      </c>
    </row>
    <row r="53" spans="1:10" ht="90" x14ac:dyDescent="0.25">
      <c r="A53" s="208"/>
      <c r="B53" s="205"/>
      <c r="C53" s="205"/>
      <c r="D53" s="93" t="s">
        <v>655</v>
      </c>
      <c r="E53" s="94">
        <v>0</v>
      </c>
      <c r="F53" s="94">
        <v>0</v>
      </c>
      <c r="G53" s="94">
        <v>0</v>
      </c>
      <c r="H53" s="94">
        <v>0</v>
      </c>
      <c r="I53" s="94">
        <v>0</v>
      </c>
      <c r="J53" s="94">
        <v>0</v>
      </c>
    </row>
    <row r="54" spans="1:10" ht="45" x14ac:dyDescent="0.25">
      <c r="A54" s="208"/>
      <c r="B54" s="205"/>
      <c r="C54" s="205"/>
      <c r="D54" s="93" t="s">
        <v>648</v>
      </c>
      <c r="E54" s="94">
        <v>0</v>
      </c>
      <c r="F54" s="94">
        <v>0</v>
      </c>
      <c r="G54" s="94">
        <v>0</v>
      </c>
      <c r="H54" s="94">
        <v>0</v>
      </c>
      <c r="I54" s="94">
        <v>0</v>
      </c>
      <c r="J54" s="94">
        <v>0</v>
      </c>
    </row>
    <row r="55" spans="1:10" x14ac:dyDescent="0.25">
      <c r="A55" s="209"/>
      <c r="B55" s="206"/>
      <c r="C55" s="206"/>
      <c r="D55" s="93" t="s">
        <v>649</v>
      </c>
      <c r="E55" s="94">
        <v>0</v>
      </c>
      <c r="F55" s="94">
        <v>0</v>
      </c>
      <c r="G55" s="94">
        <v>0</v>
      </c>
      <c r="H55" s="94">
        <v>0</v>
      </c>
      <c r="I55" s="94">
        <v>0</v>
      </c>
      <c r="J55" s="94">
        <v>0</v>
      </c>
    </row>
    <row r="56" spans="1:10" ht="15.75" x14ac:dyDescent="0.25">
      <c r="A56" s="207" t="s">
        <v>215</v>
      </c>
      <c r="B56" s="210" t="s">
        <v>656</v>
      </c>
      <c r="C56" s="211" t="s">
        <v>671</v>
      </c>
      <c r="D56" s="91" t="s">
        <v>645</v>
      </c>
      <c r="E56" s="95">
        <f>E57+E58+E59+E60</f>
        <v>0</v>
      </c>
      <c r="F56" s="95">
        <f t="shared" ref="F56:J56" si="10">F57+F58+F59+F60</f>
        <v>0</v>
      </c>
      <c r="G56" s="95">
        <f t="shared" si="10"/>
        <v>0</v>
      </c>
      <c r="H56" s="95">
        <f t="shared" si="10"/>
        <v>0</v>
      </c>
      <c r="I56" s="95">
        <f t="shared" si="10"/>
        <v>0</v>
      </c>
      <c r="J56" s="95">
        <f t="shared" si="10"/>
        <v>0</v>
      </c>
    </row>
    <row r="57" spans="1:10" ht="90" x14ac:dyDescent="0.25">
      <c r="A57" s="208"/>
      <c r="B57" s="205"/>
      <c r="C57" s="212"/>
      <c r="D57" s="93" t="s">
        <v>646</v>
      </c>
      <c r="E57" s="94">
        <v>0</v>
      </c>
      <c r="F57" s="94">
        <v>0</v>
      </c>
      <c r="G57" s="94">
        <v>0</v>
      </c>
      <c r="H57" s="94">
        <v>0</v>
      </c>
      <c r="I57" s="94">
        <v>0</v>
      </c>
      <c r="J57" s="94">
        <v>0</v>
      </c>
    </row>
    <row r="58" spans="1:10" ht="75" x14ac:dyDescent="0.25">
      <c r="A58" s="208"/>
      <c r="B58" s="205"/>
      <c r="C58" s="212"/>
      <c r="D58" s="93" t="s">
        <v>647</v>
      </c>
      <c r="E58" s="94">
        <v>0</v>
      </c>
      <c r="F58" s="94">
        <v>0</v>
      </c>
      <c r="G58" s="94">
        <v>0</v>
      </c>
      <c r="H58" s="94">
        <v>0</v>
      </c>
      <c r="I58" s="94">
        <v>0</v>
      </c>
      <c r="J58" s="94">
        <v>0</v>
      </c>
    </row>
    <row r="59" spans="1:10" ht="45" x14ac:dyDescent="0.25">
      <c r="A59" s="208"/>
      <c r="B59" s="205"/>
      <c r="C59" s="212"/>
      <c r="D59" s="93" t="s">
        <v>648</v>
      </c>
      <c r="E59" s="94">
        <v>0</v>
      </c>
      <c r="F59" s="94">
        <v>0</v>
      </c>
      <c r="G59" s="94">
        <v>0</v>
      </c>
      <c r="H59" s="94">
        <v>0</v>
      </c>
      <c r="I59" s="94">
        <v>0</v>
      </c>
      <c r="J59" s="94">
        <v>0</v>
      </c>
    </row>
    <row r="60" spans="1:10" x14ac:dyDescent="0.25">
      <c r="A60" s="209"/>
      <c r="B60" s="206"/>
      <c r="C60" s="213"/>
      <c r="D60" s="93" t="s">
        <v>649</v>
      </c>
      <c r="E60" s="94">
        <v>0</v>
      </c>
      <c r="F60" s="94">
        <v>0</v>
      </c>
      <c r="G60" s="94">
        <v>0</v>
      </c>
      <c r="H60" s="94">
        <v>0</v>
      </c>
      <c r="I60" s="94">
        <v>0</v>
      </c>
      <c r="J60" s="94">
        <v>0</v>
      </c>
    </row>
    <row r="61" spans="1:10" ht="15.75" x14ac:dyDescent="0.25">
      <c r="A61" s="214" t="s">
        <v>227</v>
      </c>
      <c r="B61" s="215" t="s">
        <v>656</v>
      </c>
      <c r="C61" s="210" t="s">
        <v>570</v>
      </c>
      <c r="D61" s="91" t="s">
        <v>645</v>
      </c>
      <c r="E61" s="95">
        <f>E62+E63+E64+E65</f>
        <v>300</v>
      </c>
      <c r="F61" s="95">
        <f t="shared" ref="F61:J61" si="11">F62+F63+F64+F65</f>
        <v>300</v>
      </c>
      <c r="G61" s="95">
        <f t="shared" si="11"/>
        <v>300</v>
      </c>
      <c r="H61" s="95">
        <f t="shared" si="11"/>
        <v>300</v>
      </c>
      <c r="I61" s="95">
        <f t="shared" si="11"/>
        <v>300</v>
      </c>
      <c r="J61" s="95">
        <f t="shared" si="11"/>
        <v>300</v>
      </c>
    </row>
    <row r="62" spans="1:10" ht="90" x14ac:dyDescent="0.25">
      <c r="A62" s="214"/>
      <c r="B62" s="215"/>
      <c r="C62" s="205"/>
      <c r="D62" s="93" t="s">
        <v>646</v>
      </c>
      <c r="E62" s="94">
        <v>0</v>
      </c>
      <c r="F62" s="94">
        <v>0</v>
      </c>
      <c r="G62" s="94">
        <v>0</v>
      </c>
      <c r="H62" s="94">
        <v>0</v>
      </c>
      <c r="I62" s="94">
        <v>0</v>
      </c>
      <c r="J62" s="94">
        <v>0</v>
      </c>
    </row>
    <row r="63" spans="1:10" ht="75" x14ac:dyDescent="0.25">
      <c r="A63" s="214"/>
      <c r="B63" s="215"/>
      <c r="C63" s="205"/>
      <c r="D63" s="93" t="s">
        <v>647</v>
      </c>
      <c r="E63" s="94">
        <v>0</v>
      </c>
      <c r="F63" s="94">
        <v>0</v>
      </c>
      <c r="G63" s="94">
        <v>0</v>
      </c>
      <c r="H63" s="94">
        <v>0</v>
      </c>
      <c r="I63" s="94">
        <v>0</v>
      </c>
      <c r="J63" s="94">
        <v>0</v>
      </c>
    </row>
    <row r="64" spans="1:10" ht="45" x14ac:dyDescent="0.25">
      <c r="A64" s="214"/>
      <c r="B64" s="215"/>
      <c r="C64" s="205"/>
      <c r="D64" s="93" t="s">
        <v>648</v>
      </c>
      <c r="E64" s="94">
        <v>300</v>
      </c>
      <c r="F64" s="94">
        <v>300</v>
      </c>
      <c r="G64" s="94">
        <v>300</v>
      </c>
      <c r="H64" s="94">
        <v>300</v>
      </c>
      <c r="I64" s="94">
        <v>300</v>
      </c>
      <c r="J64" s="94">
        <v>300</v>
      </c>
    </row>
    <row r="65" spans="1:10" x14ac:dyDescent="0.25">
      <c r="A65" s="214"/>
      <c r="B65" s="215"/>
      <c r="C65" s="206"/>
      <c r="D65" s="93" t="s">
        <v>649</v>
      </c>
      <c r="E65" s="94">
        <v>0</v>
      </c>
      <c r="F65" s="94">
        <v>0</v>
      </c>
      <c r="G65" s="94">
        <v>0</v>
      </c>
      <c r="H65" s="94">
        <v>0</v>
      </c>
      <c r="I65" s="94">
        <v>0</v>
      </c>
      <c r="J65" s="94">
        <v>0</v>
      </c>
    </row>
    <row r="66" spans="1:10" x14ac:dyDescent="0.25">
      <c r="A66" s="216">
        <v>4</v>
      </c>
      <c r="B66" s="196" t="s">
        <v>653</v>
      </c>
      <c r="C66" s="196" t="s">
        <v>672</v>
      </c>
      <c r="D66" s="97" t="s">
        <v>645</v>
      </c>
      <c r="E66" s="95">
        <f t="shared" ref="E66:J66" si="12">E67+E68+E69+E70</f>
        <v>354900</v>
      </c>
      <c r="F66" s="95">
        <f t="shared" si="12"/>
        <v>72000</v>
      </c>
      <c r="G66" s="95">
        <f t="shared" si="12"/>
        <v>72000</v>
      </c>
      <c r="H66" s="95">
        <f t="shared" si="12"/>
        <v>72000</v>
      </c>
      <c r="I66" s="95">
        <f t="shared" si="12"/>
        <v>72000</v>
      </c>
      <c r="J66" s="95">
        <f t="shared" si="12"/>
        <v>72000</v>
      </c>
    </row>
    <row r="67" spans="1:10" ht="90" x14ac:dyDescent="0.25">
      <c r="A67" s="217"/>
      <c r="B67" s="219"/>
      <c r="C67" s="219"/>
      <c r="D67" s="99" t="s">
        <v>646</v>
      </c>
      <c r="E67" s="94">
        <f>E72+E77+E82+E87</f>
        <v>0</v>
      </c>
      <c r="F67" s="94">
        <f t="shared" ref="F67:J70" si="13">F72+F77+F82+F87</f>
        <v>0</v>
      </c>
      <c r="G67" s="94">
        <f t="shared" si="13"/>
        <v>0</v>
      </c>
      <c r="H67" s="94">
        <f t="shared" si="13"/>
        <v>0</v>
      </c>
      <c r="I67" s="94">
        <f t="shared" si="13"/>
        <v>0</v>
      </c>
      <c r="J67" s="94">
        <f t="shared" si="13"/>
        <v>0</v>
      </c>
    </row>
    <row r="68" spans="1:10" ht="75" x14ac:dyDescent="0.25">
      <c r="A68" s="217"/>
      <c r="B68" s="219"/>
      <c r="C68" s="219"/>
      <c r="D68" s="99" t="s">
        <v>647</v>
      </c>
      <c r="E68" s="94">
        <f>E73+E78+E83+E88</f>
        <v>0</v>
      </c>
      <c r="F68" s="94">
        <f t="shared" si="13"/>
        <v>0</v>
      </c>
      <c r="G68" s="94">
        <f t="shared" si="13"/>
        <v>0</v>
      </c>
      <c r="H68" s="94">
        <f t="shared" si="13"/>
        <v>0</v>
      </c>
      <c r="I68" s="94">
        <f t="shared" si="13"/>
        <v>0</v>
      </c>
      <c r="J68" s="94">
        <f t="shared" si="13"/>
        <v>0</v>
      </c>
    </row>
    <row r="69" spans="1:10" ht="45" x14ac:dyDescent="0.25">
      <c r="A69" s="217"/>
      <c r="B69" s="219"/>
      <c r="C69" s="219"/>
      <c r="D69" s="99" t="s">
        <v>648</v>
      </c>
      <c r="E69" s="94">
        <f>E74+E79+E84+E89</f>
        <v>354900</v>
      </c>
      <c r="F69" s="94">
        <f t="shared" si="13"/>
        <v>72000</v>
      </c>
      <c r="G69" s="94">
        <f t="shared" si="13"/>
        <v>72000</v>
      </c>
      <c r="H69" s="94">
        <f t="shared" si="13"/>
        <v>72000</v>
      </c>
      <c r="I69" s="94">
        <f t="shared" si="13"/>
        <v>72000</v>
      </c>
      <c r="J69" s="94">
        <f t="shared" si="13"/>
        <v>72000</v>
      </c>
    </row>
    <row r="70" spans="1:10" x14ac:dyDescent="0.25">
      <c r="A70" s="218"/>
      <c r="B70" s="220"/>
      <c r="C70" s="220"/>
      <c r="D70" s="99" t="s">
        <v>649</v>
      </c>
      <c r="E70" s="94">
        <f>E75+E80+E85+E90</f>
        <v>0</v>
      </c>
      <c r="F70" s="94">
        <f t="shared" si="13"/>
        <v>0</v>
      </c>
      <c r="G70" s="94">
        <f t="shared" si="13"/>
        <v>0</v>
      </c>
      <c r="H70" s="94">
        <f t="shared" si="13"/>
        <v>0</v>
      </c>
      <c r="I70" s="94">
        <f t="shared" si="13"/>
        <v>0</v>
      </c>
      <c r="J70" s="94">
        <f t="shared" si="13"/>
        <v>0</v>
      </c>
    </row>
    <row r="71" spans="1:10" x14ac:dyDescent="0.25">
      <c r="A71" s="207" t="s">
        <v>673</v>
      </c>
      <c r="B71" s="203" t="s">
        <v>656</v>
      </c>
      <c r="C71" s="203" t="s">
        <v>575</v>
      </c>
      <c r="D71" s="99" t="s">
        <v>645</v>
      </c>
      <c r="E71" s="95">
        <f t="shared" ref="E71:J71" si="14">E72+E73+E74+E75</f>
        <v>172000</v>
      </c>
      <c r="F71" s="95">
        <f t="shared" si="14"/>
        <v>22000</v>
      </c>
      <c r="G71" s="95">
        <f t="shared" si="14"/>
        <v>22000</v>
      </c>
      <c r="H71" s="95">
        <f t="shared" si="14"/>
        <v>22000</v>
      </c>
      <c r="I71" s="95">
        <f t="shared" si="14"/>
        <v>22000</v>
      </c>
      <c r="J71" s="95">
        <f t="shared" si="14"/>
        <v>22000</v>
      </c>
    </row>
    <row r="72" spans="1:10" ht="90" x14ac:dyDescent="0.25">
      <c r="A72" s="208"/>
      <c r="B72" s="205"/>
      <c r="C72" s="205"/>
      <c r="D72" s="93" t="s">
        <v>646</v>
      </c>
      <c r="E72" s="94">
        <v>0</v>
      </c>
      <c r="F72" s="94">
        <v>0</v>
      </c>
      <c r="G72" s="94">
        <v>0</v>
      </c>
      <c r="H72" s="94">
        <v>0</v>
      </c>
      <c r="I72" s="94">
        <v>0</v>
      </c>
      <c r="J72" s="94">
        <v>0</v>
      </c>
    </row>
    <row r="73" spans="1:10" ht="75" x14ac:dyDescent="0.25">
      <c r="A73" s="208"/>
      <c r="B73" s="205"/>
      <c r="C73" s="205"/>
      <c r="D73" s="93" t="s">
        <v>647</v>
      </c>
      <c r="E73" s="94">
        <v>0</v>
      </c>
      <c r="F73" s="94">
        <v>0</v>
      </c>
      <c r="G73" s="94">
        <v>0</v>
      </c>
      <c r="H73" s="94">
        <v>0</v>
      </c>
      <c r="I73" s="94">
        <v>0</v>
      </c>
      <c r="J73" s="94">
        <v>0</v>
      </c>
    </row>
    <row r="74" spans="1:10" ht="45" x14ac:dyDescent="0.25">
      <c r="A74" s="208"/>
      <c r="B74" s="205"/>
      <c r="C74" s="205"/>
      <c r="D74" s="93" t="s">
        <v>648</v>
      </c>
      <c r="E74" s="94">
        <v>172000</v>
      </c>
      <c r="F74" s="94">
        <v>22000</v>
      </c>
      <c r="G74" s="94">
        <v>22000</v>
      </c>
      <c r="H74" s="94">
        <v>22000</v>
      </c>
      <c r="I74" s="94">
        <v>22000</v>
      </c>
      <c r="J74" s="94">
        <v>22000</v>
      </c>
    </row>
    <row r="75" spans="1:10" x14ac:dyDescent="0.25">
      <c r="A75" s="209"/>
      <c r="B75" s="206"/>
      <c r="C75" s="206"/>
      <c r="D75" s="93" t="s">
        <v>649</v>
      </c>
      <c r="E75" s="94">
        <v>0</v>
      </c>
      <c r="F75" s="94">
        <v>0</v>
      </c>
      <c r="G75" s="94">
        <v>0</v>
      </c>
      <c r="H75" s="94">
        <v>0</v>
      </c>
      <c r="I75" s="94">
        <v>0</v>
      </c>
      <c r="J75" s="94">
        <v>0</v>
      </c>
    </row>
    <row r="76" spans="1:10" ht="15.75" x14ac:dyDescent="0.25">
      <c r="A76" s="207" t="s">
        <v>674</v>
      </c>
      <c r="B76" s="210" t="s">
        <v>656</v>
      </c>
      <c r="C76" s="210" t="s">
        <v>578</v>
      </c>
      <c r="D76" s="104" t="s">
        <v>645</v>
      </c>
      <c r="E76" s="95">
        <f>E77+E78+E79+E80</f>
        <v>0</v>
      </c>
      <c r="F76" s="95">
        <f t="shared" ref="F76:J76" si="15">F77+F78+F79+F80</f>
        <v>0</v>
      </c>
      <c r="G76" s="95">
        <f t="shared" si="15"/>
        <v>0</v>
      </c>
      <c r="H76" s="95">
        <f t="shared" si="15"/>
        <v>0</v>
      </c>
      <c r="I76" s="95">
        <f t="shared" si="15"/>
        <v>0</v>
      </c>
      <c r="J76" s="95">
        <f t="shared" si="15"/>
        <v>0</v>
      </c>
    </row>
    <row r="77" spans="1:10" ht="90" x14ac:dyDescent="0.25">
      <c r="A77" s="208"/>
      <c r="B77" s="205"/>
      <c r="C77" s="205"/>
      <c r="D77" s="93" t="s">
        <v>646</v>
      </c>
      <c r="E77" s="94">
        <v>0</v>
      </c>
      <c r="F77" s="94">
        <v>0</v>
      </c>
      <c r="G77" s="94">
        <v>0</v>
      </c>
      <c r="H77" s="94">
        <v>0</v>
      </c>
      <c r="I77" s="94">
        <v>0</v>
      </c>
      <c r="J77" s="94">
        <v>0</v>
      </c>
    </row>
    <row r="78" spans="1:10" ht="75" x14ac:dyDescent="0.25">
      <c r="A78" s="208"/>
      <c r="B78" s="205"/>
      <c r="C78" s="205"/>
      <c r="D78" s="93" t="s">
        <v>647</v>
      </c>
      <c r="E78" s="94">
        <v>0</v>
      </c>
      <c r="F78" s="94">
        <v>0</v>
      </c>
      <c r="G78" s="94">
        <v>0</v>
      </c>
      <c r="H78" s="94">
        <v>0</v>
      </c>
      <c r="I78" s="94">
        <v>0</v>
      </c>
      <c r="J78" s="94">
        <v>0</v>
      </c>
    </row>
    <row r="79" spans="1:10" ht="45" x14ac:dyDescent="0.25">
      <c r="A79" s="208"/>
      <c r="B79" s="205"/>
      <c r="C79" s="205"/>
      <c r="D79" s="93" t="s">
        <v>648</v>
      </c>
      <c r="E79" s="94">
        <v>0</v>
      </c>
      <c r="F79" s="94">
        <v>0</v>
      </c>
      <c r="G79" s="94">
        <v>0</v>
      </c>
      <c r="H79" s="94">
        <v>0</v>
      </c>
      <c r="I79" s="94">
        <v>0</v>
      </c>
      <c r="J79" s="94">
        <v>0</v>
      </c>
    </row>
    <row r="80" spans="1:10" x14ac:dyDescent="0.25">
      <c r="A80" s="209"/>
      <c r="B80" s="206"/>
      <c r="C80" s="206"/>
      <c r="D80" s="93" t="s">
        <v>649</v>
      </c>
      <c r="E80" s="94">
        <v>0</v>
      </c>
      <c r="F80" s="94">
        <v>0</v>
      </c>
      <c r="G80" s="94">
        <v>0</v>
      </c>
      <c r="H80" s="94">
        <v>0</v>
      </c>
      <c r="I80" s="94">
        <v>0</v>
      </c>
      <c r="J80" s="94">
        <v>0</v>
      </c>
    </row>
    <row r="81" spans="1:10" x14ac:dyDescent="0.25">
      <c r="A81" s="207" t="s">
        <v>675</v>
      </c>
      <c r="B81" s="203" t="s">
        <v>656</v>
      </c>
      <c r="C81" s="203" t="s">
        <v>582</v>
      </c>
      <c r="D81" s="99" t="s">
        <v>645</v>
      </c>
      <c r="E81" s="95">
        <f>E82+E83+E84+E85</f>
        <v>0</v>
      </c>
      <c r="F81" s="95">
        <f>F82+F83+F84+F85</f>
        <v>0</v>
      </c>
      <c r="G81" s="95">
        <f>G82+G83+G84+G85</f>
        <v>0</v>
      </c>
      <c r="H81" s="95">
        <f t="shared" ref="H81:J81" si="16">H82+H83+H84+H85</f>
        <v>0</v>
      </c>
      <c r="I81" s="95">
        <f t="shared" si="16"/>
        <v>0</v>
      </c>
      <c r="J81" s="95">
        <f t="shared" si="16"/>
        <v>0</v>
      </c>
    </row>
    <row r="82" spans="1:10" ht="90" x14ac:dyDescent="0.25">
      <c r="A82" s="208"/>
      <c r="B82" s="205"/>
      <c r="C82" s="205"/>
      <c r="D82" s="93" t="s">
        <v>646</v>
      </c>
      <c r="E82" s="94">
        <v>0</v>
      </c>
      <c r="F82" s="94">
        <v>0</v>
      </c>
      <c r="G82" s="94">
        <v>0</v>
      </c>
      <c r="H82" s="94">
        <v>0</v>
      </c>
      <c r="I82" s="94">
        <v>0</v>
      </c>
      <c r="J82" s="94">
        <v>0</v>
      </c>
    </row>
    <row r="83" spans="1:10" ht="75" x14ac:dyDescent="0.25">
      <c r="A83" s="208"/>
      <c r="B83" s="205"/>
      <c r="C83" s="205"/>
      <c r="D83" s="93" t="s">
        <v>647</v>
      </c>
      <c r="E83" s="94">
        <v>0</v>
      </c>
      <c r="F83" s="94">
        <v>0</v>
      </c>
      <c r="G83" s="94">
        <v>0</v>
      </c>
      <c r="H83" s="94">
        <v>0</v>
      </c>
      <c r="I83" s="94">
        <v>0</v>
      </c>
      <c r="J83" s="94">
        <v>0</v>
      </c>
    </row>
    <row r="84" spans="1:10" ht="45" x14ac:dyDescent="0.25">
      <c r="A84" s="208"/>
      <c r="B84" s="205"/>
      <c r="C84" s="205"/>
      <c r="D84" s="93" t="s">
        <v>648</v>
      </c>
      <c r="E84" s="94">
        <v>0</v>
      </c>
      <c r="F84" s="94">
        <v>0</v>
      </c>
      <c r="G84" s="94">
        <v>0</v>
      </c>
      <c r="H84" s="94">
        <v>0</v>
      </c>
      <c r="I84" s="94">
        <v>0</v>
      </c>
      <c r="J84" s="94">
        <v>0</v>
      </c>
    </row>
    <row r="85" spans="1:10" x14ac:dyDescent="0.25">
      <c r="A85" s="209"/>
      <c r="B85" s="206"/>
      <c r="C85" s="206"/>
      <c r="D85" s="93" t="s">
        <v>649</v>
      </c>
      <c r="E85" s="94">
        <v>0</v>
      </c>
      <c r="F85" s="94">
        <v>0</v>
      </c>
      <c r="G85" s="94">
        <v>0</v>
      </c>
      <c r="H85" s="94">
        <v>0</v>
      </c>
      <c r="I85" s="94">
        <v>0</v>
      </c>
      <c r="J85" s="94">
        <v>0</v>
      </c>
    </row>
    <row r="86" spans="1:10" x14ac:dyDescent="0.25">
      <c r="A86" s="207" t="s">
        <v>676</v>
      </c>
      <c r="B86" s="203" t="s">
        <v>656</v>
      </c>
      <c r="C86" s="203" t="s">
        <v>585</v>
      </c>
      <c r="D86" s="99" t="s">
        <v>645</v>
      </c>
      <c r="E86" s="95">
        <f>E87+E88+E89+E90</f>
        <v>182900</v>
      </c>
      <c r="F86" s="95">
        <f>F87+F88+F89+F90</f>
        <v>50000</v>
      </c>
      <c r="G86" s="95">
        <f>G87+G88+G89+G90</f>
        <v>50000</v>
      </c>
      <c r="H86" s="95">
        <f t="shared" ref="H86:J86" si="17">H87+H88+H89+H90</f>
        <v>50000</v>
      </c>
      <c r="I86" s="95">
        <f t="shared" si="17"/>
        <v>50000</v>
      </c>
      <c r="J86" s="95">
        <f t="shared" si="17"/>
        <v>50000</v>
      </c>
    </row>
    <row r="87" spans="1:10" ht="90" x14ac:dyDescent="0.25">
      <c r="A87" s="208"/>
      <c r="B87" s="205"/>
      <c r="C87" s="201"/>
      <c r="D87" s="93" t="s">
        <v>646</v>
      </c>
      <c r="E87" s="94">
        <v>0</v>
      </c>
      <c r="F87" s="94">
        <v>0</v>
      </c>
      <c r="G87" s="94">
        <v>0</v>
      </c>
      <c r="H87" s="94">
        <v>0</v>
      </c>
      <c r="I87" s="94">
        <v>0</v>
      </c>
      <c r="J87" s="94">
        <v>0</v>
      </c>
    </row>
    <row r="88" spans="1:10" ht="75" x14ac:dyDescent="0.25">
      <c r="A88" s="208"/>
      <c r="B88" s="205"/>
      <c r="C88" s="201"/>
      <c r="D88" s="93" t="s">
        <v>647</v>
      </c>
      <c r="E88" s="94">
        <v>0</v>
      </c>
      <c r="F88" s="94">
        <v>0</v>
      </c>
      <c r="G88" s="94">
        <v>0</v>
      </c>
      <c r="H88" s="94">
        <v>0</v>
      </c>
      <c r="I88" s="94">
        <v>0</v>
      </c>
      <c r="J88" s="94">
        <v>0</v>
      </c>
    </row>
    <row r="89" spans="1:10" ht="45" x14ac:dyDescent="0.25">
      <c r="A89" s="208"/>
      <c r="B89" s="205"/>
      <c r="C89" s="201"/>
      <c r="D89" s="93" t="s">
        <v>648</v>
      </c>
      <c r="E89" s="94">
        <v>182900</v>
      </c>
      <c r="F89" s="94">
        <v>50000</v>
      </c>
      <c r="G89" s="94">
        <v>50000</v>
      </c>
      <c r="H89" s="94">
        <v>50000</v>
      </c>
      <c r="I89" s="94">
        <v>50000</v>
      </c>
      <c r="J89" s="94">
        <v>50000</v>
      </c>
    </row>
    <row r="90" spans="1:10" x14ac:dyDescent="0.25">
      <c r="A90" s="209"/>
      <c r="B90" s="206"/>
      <c r="C90" s="202"/>
      <c r="D90" s="93" t="s">
        <v>649</v>
      </c>
      <c r="E90" s="94">
        <v>0</v>
      </c>
      <c r="F90" s="94">
        <v>0</v>
      </c>
      <c r="G90" s="94">
        <v>0</v>
      </c>
      <c r="H90" s="94">
        <v>0</v>
      </c>
      <c r="I90" s="94">
        <v>0</v>
      </c>
      <c r="J90" s="94">
        <v>0</v>
      </c>
    </row>
    <row r="91" spans="1:10" ht="15.75" x14ac:dyDescent="0.25">
      <c r="A91" s="221">
        <v>5</v>
      </c>
      <c r="B91" s="222" t="s">
        <v>653</v>
      </c>
      <c r="C91" s="223" t="s">
        <v>677</v>
      </c>
      <c r="D91" s="105" t="s">
        <v>645</v>
      </c>
      <c r="E91" s="106">
        <f>E92+E93+E94+E95</f>
        <v>807600</v>
      </c>
      <c r="F91" s="106">
        <f t="shared" ref="F91:J91" si="18">F92+F93+F94+F95</f>
        <v>807600</v>
      </c>
      <c r="G91" s="106">
        <f t="shared" si="18"/>
        <v>807690</v>
      </c>
      <c r="H91" s="106">
        <f t="shared" si="18"/>
        <v>807600</v>
      </c>
      <c r="I91" s="106">
        <f t="shared" si="18"/>
        <v>807600</v>
      </c>
      <c r="J91" s="106">
        <f t="shared" si="18"/>
        <v>807600</v>
      </c>
    </row>
    <row r="92" spans="1:10" ht="90" x14ac:dyDescent="0.25">
      <c r="A92" s="221"/>
      <c r="B92" s="222"/>
      <c r="C92" s="223"/>
      <c r="D92" s="99" t="s">
        <v>646</v>
      </c>
      <c r="E92" s="107">
        <f>E97+E102+E107</f>
        <v>0</v>
      </c>
      <c r="F92" s="107">
        <f t="shared" ref="F92:J92" si="19">F97+F102+F107</f>
        <v>0</v>
      </c>
      <c r="G92" s="107">
        <f t="shared" si="19"/>
        <v>0</v>
      </c>
      <c r="H92" s="107">
        <f t="shared" si="19"/>
        <v>0</v>
      </c>
      <c r="I92" s="107">
        <f t="shared" si="19"/>
        <v>0</v>
      </c>
      <c r="J92" s="107">
        <f t="shared" si="19"/>
        <v>0</v>
      </c>
    </row>
    <row r="93" spans="1:10" ht="75" x14ac:dyDescent="0.25">
      <c r="A93" s="221"/>
      <c r="B93" s="222"/>
      <c r="C93" s="223"/>
      <c r="D93" s="99" t="s">
        <v>647</v>
      </c>
      <c r="E93" s="107">
        <f>E98+E103+E108</f>
        <v>0</v>
      </c>
      <c r="F93" s="107">
        <f t="shared" ref="F93:J93" si="20">F98</f>
        <v>0</v>
      </c>
      <c r="G93" s="107">
        <f t="shared" si="20"/>
        <v>0</v>
      </c>
      <c r="H93" s="107">
        <f t="shared" si="20"/>
        <v>0</v>
      </c>
      <c r="I93" s="107">
        <f t="shared" si="20"/>
        <v>0</v>
      </c>
      <c r="J93" s="107">
        <f t="shared" si="20"/>
        <v>0</v>
      </c>
    </row>
    <row r="94" spans="1:10" ht="45" x14ac:dyDescent="0.25">
      <c r="A94" s="221"/>
      <c r="B94" s="222"/>
      <c r="C94" s="223"/>
      <c r="D94" s="99" t="s">
        <v>648</v>
      </c>
      <c r="E94" s="107">
        <f>E99+E104+E109</f>
        <v>807600</v>
      </c>
      <c r="F94" s="107">
        <f>F99+F104</f>
        <v>807600</v>
      </c>
      <c r="G94" s="107">
        <f t="shared" ref="G94:J94" si="21">G99+G104</f>
        <v>807690</v>
      </c>
      <c r="H94" s="107">
        <f t="shared" si="21"/>
        <v>807600</v>
      </c>
      <c r="I94" s="107">
        <f t="shared" si="21"/>
        <v>807600</v>
      </c>
      <c r="J94" s="107">
        <f t="shared" si="21"/>
        <v>807600</v>
      </c>
    </row>
    <row r="95" spans="1:10" x14ac:dyDescent="0.25">
      <c r="A95" s="221"/>
      <c r="B95" s="222"/>
      <c r="C95" s="223"/>
      <c r="D95" s="99" t="s">
        <v>649</v>
      </c>
      <c r="E95" s="107">
        <f>E100+E105+E110</f>
        <v>0</v>
      </c>
      <c r="F95" s="107">
        <f t="shared" ref="F95:J95" si="22">F100+F105+F110</f>
        <v>0</v>
      </c>
      <c r="G95" s="107">
        <f t="shared" si="22"/>
        <v>0</v>
      </c>
      <c r="H95" s="107">
        <f t="shared" si="22"/>
        <v>0</v>
      </c>
      <c r="I95" s="107">
        <f t="shared" si="22"/>
        <v>0</v>
      </c>
      <c r="J95" s="107">
        <f t="shared" si="22"/>
        <v>0</v>
      </c>
    </row>
    <row r="96" spans="1:10" ht="15.75" x14ac:dyDescent="0.25">
      <c r="A96" s="214" t="s">
        <v>678</v>
      </c>
      <c r="B96" s="215" t="s">
        <v>656</v>
      </c>
      <c r="C96" s="215" t="s">
        <v>679</v>
      </c>
      <c r="D96" s="87" t="s">
        <v>645</v>
      </c>
      <c r="E96" s="107">
        <f t="shared" ref="E96:J96" si="23">E97+E98+E99+E100</f>
        <v>15000</v>
      </c>
      <c r="F96" s="107">
        <f t="shared" si="23"/>
        <v>15000</v>
      </c>
      <c r="G96" s="107">
        <f t="shared" si="23"/>
        <v>15000</v>
      </c>
      <c r="H96" s="107">
        <f t="shared" si="23"/>
        <v>15000</v>
      </c>
      <c r="I96" s="107">
        <f t="shared" si="23"/>
        <v>15000</v>
      </c>
      <c r="J96" s="107">
        <f t="shared" si="23"/>
        <v>15000</v>
      </c>
    </row>
    <row r="97" spans="1:10" ht="90" x14ac:dyDescent="0.25">
      <c r="A97" s="214"/>
      <c r="B97" s="215"/>
      <c r="C97" s="215"/>
      <c r="D97" s="93" t="s">
        <v>646</v>
      </c>
      <c r="E97" s="94">
        <v>0</v>
      </c>
      <c r="F97" s="94">
        <v>0</v>
      </c>
      <c r="G97" s="94">
        <v>0</v>
      </c>
      <c r="H97" s="94">
        <v>0</v>
      </c>
      <c r="I97" s="94">
        <v>0</v>
      </c>
      <c r="J97" s="94">
        <v>0</v>
      </c>
    </row>
    <row r="98" spans="1:10" ht="75" x14ac:dyDescent="0.25">
      <c r="A98" s="214"/>
      <c r="B98" s="215"/>
      <c r="C98" s="215"/>
      <c r="D98" s="93" t="s">
        <v>647</v>
      </c>
      <c r="E98" s="94">
        <v>0</v>
      </c>
      <c r="F98" s="94">
        <v>0</v>
      </c>
      <c r="G98" s="94">
        <v>0</v>
      </c>
      <c r="H98" s="94">
        <v>0</v>
      </c>
      <c r="I98" s="94">
        <v>0</v>
      </c>
      <c r="J98" s="94">
        <v>0</v>
      </c>
    </row>
    <row r="99" spans="1:10" ht="45" x14ac:dyDescent="0.25">
      <c r="A99" s="214"/>
      <c r="B99" s="215"/>
      <c r="C99" s="215"/>
      <c r="D99" s="93" t="s">
        <v>648</v>
      </c>
      <c r="E99" s="107">
        <v>15000</v>
      </c>
      <c r="F99" s="107">
        <v>15000</v>
      </c>
      <c r="G99" s="107">
        <v>15000</v>
      </c>
      <c r="H99" s="107">
        <v>15000</v>
      </c>
      <c r="I99" s="107">
        <v>15000</v>
      </c>
      <c r="J99" s="107">
        <v>15000</v>
      </c>
    </row>
    <row r="100" spans="1:10" x14ac:dyDescent="0.25">
      <c r="A100" s="214"/>
      <c r="B100" s="215"/>
      <c r="C100" s="215"/>
      <c r="D100" s="93" t="s">
        <v>649</v>
      </c>
      <c r="E100" s="94">
        <v>0</v>
      </c>
      <c r="F100" s="94">
        <v>0</v>
      </c>
      <c r="G100" s="94">
        <v>0</v>
      </c>
      <c r="H100" s="94">
        <v>0</v>
      </c>
      <c r="I100" s="94">
        <v>0</v>
      </c>
      <c r="J100" s="94">
        <v>0</v>
      </c>
    </row>
    <row r="101" spans="1:10" ht="15.75" x14ac:dyDescent="0.25">
      <c r="A101" s="214" t="s">
        <v>680</v>
      </c>
      <c r="B101" s="224" t="s">
        <v>656</v>
      </c>
      <c r="C101" s="215" t="s">
        <v>681</v>
      </c>
      <c r="D101" s="108" t="s">
        <v>645</v>
      </c>
      <c r="E101" s="106">
        <f t="shared" ref="E101:J101" si="24">E102+E103+E104+E105</f>
        <v>792600</v>
      </c>
      <c r="F101" s="106">
        <f t="shared" si="24"/>
        <v>792600</v>
      </c>
      <c r="G101" s="106">
        <f t="shared" si="24"/>
        <v>792690</v>
      </c>
      <c r="H101" s="106">
        <f t="shared" si="24"/>
        <v>792600</v>
      </c>
      <c r="I101" s="106">
        <f t="shared" si="24"/>
        <v>792600</v>
      </c>
      <c r="J101" s="106">
        <f t="shared" si="24"/>
        <v>792600</v>
      </c>
    </row>
    <row r="102" spans="1:10" ht="90" x14ac:dyDescent="0.25">
      <c r="A102" s="214"/>
      <c r="B102" s="215"/>
      <c r="C102" s="215"/>
      <c r="D102" s="93" t="s">
        <v>646</v>
      </c>
      <c r="E102" s="94">
        <v>0</v>
      </c>
      <c r="F102" s="94">
        <v>0</v>
      </c>
      <c r="G102" s="94">
        <v>0</v>
      </c>
      <c r="H102" s="94">
        <v>0</v>
      </c>
      <c r="I102" s="94">
        <v>0</v>
      </c>
      <c r="J102" s="94">
        <v>0</v>
      </c>
    </row>
    <row r="103" spans="1:10" ht="75" x14ac:dyDescent="0.25">
      <c r="A103" s="214"/>
      <c r="B103" s="215"/>
      <c r="C103" s="215"/>
      <c r="D103" s="93" t="s">
        <v>647</v>
      </c>
      <c r="E103" s="94">
        <v>0</v>
      </c>
      <c r="F103" s="94">
        <v>0</v>
      </c>
      <c r="G103" s="94">
        <v>0</v>
      </c>
      <c r="H103" s="94">
        <v>0</v>
      </c>
      <c r="I103" s="94">
        <v>0</v>
      </c>
      <c r="J103" s="94">
        <v>0</v>
      </c>
    </row>
    <row r="104" spans="1:10" ht="45" x14ac:dyDescent="0.25">
      <c r="A104" s="214"/>
      <c r="B104" s="215"/>
      <c r="C104" s="215"/>
      <c r="D104" s="93" t="s">
        <v>648</v>
      </c>
      <c r="E104" s="107">
        <v>792600</v>
      </c>
      <c r="F104" s="107">
        <v>792600</v>
      </c>
      <c r="G104" s="107">
        <v>792690</v>
      </c>
      <c r="H104" s="107">
        <v>792600</v>
      </c>
      <c r="I104" s="107">
        <v>792600</v>
      </c>
      <c r="J104" s="107">
        <v>792600</v>
      </c>
    </row>
    <row r="105" spans="1:10" x14ac:dyDescent="0.25">
      <c r="A105" s="214"/>
      <c r="B105" s="215"/>
      <c r="C105" s="215"/>
      <c r="D105" s="93" t="s">
        <v>649</v>
      </c>
      <c r="E105" s="94">
        <v>0</v>
      </c>
      <c r="F105" s="94">
        <v>0</v>
      </c>
      <c r="G105" s="94">
        <v>0</v>
      </c>
      <c r="H105" s="94">
        <v>0</v>
      </c>
      <c r="I105" s="94">
        <v>0</v>
      </c>
      <c r="J105" s="94">
        <v>0</v>
      </c>
    </row>
    <row r="106" spans="1:10" ht="15.75" x14ac:dyDescent="0.25">
      <c r="A106" s="214" t="s">
        <v>682</v>
      </c>
      <c r="B106" s="224" t="s">
        <v>656</v>
      </c>
      <c r="C106" s="215" t="s">
        <v>595</v>
      </c>
      <c r="D106" s="108" t="s">
        <v>645</v>
      </c>
      <c r="E106" s="106">
        <f t="shared" ref="E106:J106" si="25">E107+E108+E109+E110</f>
        <v>0</v>
      </c>
      <c r="F106" s="106">
        <f t="shared" si="25"/>
        <v>0</v>
      </c>
      <c r="G106" s="106">
        <f t="shared" si="25"/>
        <v>0</v>
      </c>
      <c r="H106" s="106">
        <f t="shared" si="25"/>
        <v>0</v>
      </c>
      <c r="I106" s="106">
        <f t="shared" si="25"/>
        <v>0</v>
      </c>
      <c r="J106" s="106">
        <f t="shared" si="25"/>
        <v>0</v>
      </c>
    </row>
    <row r="107" spans="1:10" ht="90" x14ac:dyDescent="0.25">
      <c r="A107" s="214"/>
      <c r="B107" s="215"/>
      <c r="C107" s="215"/>
      <c r="D107" s="93" t="s">
        <v>646</v>
      </c>
      <c r="E107" s="94">
        <v>0</v>
      </c>
      <c r="F107" s="94">
        <v>0</v>
      </c>
      <c r="G107" s="94">
        <v>0</v>
      </c>
      <c r="H107" s="94">
        <v>0</v>
      </c>
      <c r="I107" s="94">
        <v>0</v>
      </c>
      <c r="J107" s="94">
        <v>0</v>
      </c>
    </row>
    <row r="108" spans="1:10" ht="75" x14ac:dyDescent="0.25">
      <c r="A108" s="214"/>
      <c r="B108" s="215"/>
      <c r="C108" s="215"/>
      <c r="D108" s="93" t="s">
        <v>647</v>
      </c>
      <c r="E108" s="94">
        <v>0</v>
      </c>
      <c r="F108" s="94">
        <v>0</v>
      </c>
      <c r="G108" s="94">
        <v>0</v>
      </c>
      <c r="H108" s="94">
        <v>0</v>
      </c>
      <c r="I108" s="94">
        <v>0</v>
      </c>
      <c r="J108" s="94">
        <v>0</v>
      </c>
    </row>
    <row r="109" spans="1:10" ht="45" x14ac:dyDescent="0.25">
      <c r="A109" s="214"/>
      <c r="B109" s="215"/>
      <c r="C109" s="215"/>
      <c r="D109" s="93" t="s">
        <v>648</v>
      </c>
      <c r="E109" s="94">
        <v>0</v>
      </c>
      <c r="F109" s="94">
        <v>0</v>
      </c>
      <c r="G109" s="94">
        <v>0</v>
      </c>
      <c r="H109" s="94">
        <v>0</v>
      </c>
      <c r="I109" s="94">
        <v>0</v>
      </c>
      <c r="J109" s="94">
        <v>0</v>
      </c>
    </row>
    <row r="110" spans="1:10" x14ac:dyDescent="0.25">
      <c r="A110" s="214"/>
      <c r="B110" s="215"/>
      <c r="C110" s="215"/>
      <c r="D110" s="93" t="s">
        <v>649</v>
      </c>
      <c r="E110" s="94">
        <v>0</v>
      </c>
      <c r="F110" s="94">
        <v>0</v>
      </c>
      <c r="G110" s="94">
        <v>0</v>
      </c>
      <c r="H110" s="94">
        <v>0</v>
      </c>
      <c r="I110" s="94">
        <v>0</v>
      </c>
      <c r="J110" s="94">
        <v>0</v>
      </c>
    </row>
    <row r="111" spans="1:10" ht="15.75" x14ac:dyDescent="0.25">
      <c r="A111" s="221">
        <v>6</v>
      </c>
      <c r="B111" s="222" t="s">
        <v>653</v>
      </c>
      <c r="C111" s="223" t="s">
        <v>683</v>
      </c>
      <c r="D111" s="105" t="s">
        <v>645</v>
      </c>
      <c r="E111" s="106">
        <f>E112+E113+E114+E115</f>
        <v>436600</v>
      </c>
      <c r="F111" s="106">
        <f t="shared" ref="F111:J111" si="26">F112+F113+F114+F115</f>
        <v>232100</v>
      </c>
      <c r="G111" s="106">
        <f t="shared" si="26"/>
        <v>232100</v>
      </c>
      <c r="H111" s="106">
        <f t="shared" si="26"/>
        <v>232100</v>
      </c>
      <c r="I111" s="106">
        <f t="shared" si="26"/>
        <v>232100</v>
      </c>
      <c r="J111" s="106">
        <f t="shared" si="26"/>
        <v>232100</v>
      </c>
    </row>
    <row r="112" spans="1:10" ht="90" x14ac:dyDescent="0.25">
      <c r="A112" s="221"/>
      <c r="B112" s="222"/>
      <c r="C112" s="223"/>
      <c r="D112" s="99" t="s">
        <v>646</v>
      </c>
      <c r="E112" s="107">
        <f>E117+E122+E127+E132+E137</f>
        <v>0</v>
      </c>
      <c r="F112" s="107">
        <f t="shared" ref="F112:J115" si="27">F117+F122+F127+F132+F137</f>
        <v>0</v>
      </c>
      <c r="G112" s="107">
        <f t="shared" si="27"/>
        <v>0</v>
      </c>
      <c r="H112" s="107">
        <f t="shared" si="27"/>
        <v>0</v>
      </c>
      <c r="I112" s="107">
        <f t="shared" si="27"/>
        <v>0</v>
      </c>
      <c r="J112" s="107">
        <f t="shared" si="27"/>
        <v>0</v>
      </c>
    </row>
    <row r="113" spans="1:10" ht="75" x14ac:dyDescent="0.25">
      <c r="A113" s="221"/>
      <c r="B113" s="222"/>
      <c r="C113" s="223"/>
      <c r="D113" s="99" t="s">
        <v>647</v>
      </c>
      <c r="E113" s="107">
        <f>E118+E123+E128+E133+E138</f>
        <v>133600</v>
      </c>
      <c r="F113" s="107">
        <f t="shared" si="27"/>
        <v>135100</v>
      </c>
      <c r="G113" s="107">
        <f t="shared" si="27"/>
        <v>135100</v>
      </c>
      <c r="H113" s="107">
        <f t="shared" si="27"/>
        <v>135100</v>
      </c>
      <c r="I113" s="107">
        <f t="shared" si="27"/>
        <v>135100</v>
      </c>
      <c r="J113" s="107">
        <f t="shared" si="27"/>
        <v>135100</v>
      </c>
    </row>
    <row r="114" spans="1:10" ht="45" x14ac:dyDescent="0.25">
      <c r="A114" s="221"/>
      <c r="B114" s="222"/>
      <c r="C114" s="223"/>
      <c r="D114" s="99" t="s">
        <v>648</v>
      </c>
      <c r="E114" s="107">
        <f>E119+E124+E129+E134+E139</f>
        <v>303000</v>
      </c>
      <c r="F114" s="107">
        <f t="shared" si="27"/>
        <v>97000</v>
      </c>
      <c r="G114" s="107">
        <f t="shared" si="27"/>
        <v>97000</v>
      </c>
      <c r="H114" s="107">
        <f t="shared" si="27"/>
        <v>97000</v>
      </c>
      <c r="I114" s="107">
        <f t="shared" si="27"/>
        <v>97000</v>
      </c>
      <c r="J114" s="107">
        <f t="shared" si="27"/>
        <v>97000</v>
      </c>
    </row>
    <row r="115" spans="1:10" x14ac:dyDescent="0.25">
      <c r="A115" s="221"/>
      <c r="B115" s="222"/>
      <c r="C115" s="223"/>
      <c r="D115" s="99" t="s">
        <v>649</v>
      </c>
      <c r="E115" s="107">
        <f>E120+E125+E130+E135+E140</f>
        <v>0</v>
      </c>
      <c r="F115" s="107">
        <f t="shared" si="27"/>
        <v>0</v>
      </c>
      <c r="G115" s="107">
        <f t="shared" si="27"/>
        <v>0</v>
      </c>
      <c r="H115" s="107">
        <f t="shared" si="27"/>
        <v>0</v>
      </c>
      <c r="I115" s="107">
        <f t="shared" si="27"/>
        <v>0</v>
      </c>
      <c r="J115" s="107">
        <f t="shared" si="27"/>
        <v>0</v>
      </c>
    </row>
    <row r="116" spans="1:10" ht="15.75" x14ac:dyDescent="0.25">
      <c r="A116" s="214" t="s">
        <v>684</v>
      </c>
      <c r="B116" s="215" t="s">
        <v>656</v>
      </c>
      <c r="C116" s="215" t="s">
        <v>685</v>
      </c>
      <c r="D116" s="108" t="s">
        <v>645</v>
      </c>
      <c r="E116" s="106">
        <f>E117+E118+E119+E120</f>
        <v>133600</v>
      </c>
      <c r="F116" s="106">
        <f t="shared" ref="F116:J116" si="28">F117+F118+F119+F120</f>
        <v>135100</v>
      </c>
      <c r="G116" s="106">
        <f t="shared" si="28"/>
        <v>135100</v>
      </c>
      <c r="H116" s="106">
        <f t="shared" si="28"/>
        <v>135100</v>
      </c>
      <c r="I116" s="106">
        <f t="shared" si="28"/>
        <v>135100</v>
      </c>
      <c r="J116" s="106">
        <f t="shared" si="28"/>
        <v>135100</v>
      </c>
    </row>
    <row r="117" spans="1:10" ht="90" x14ac:dyDescent="0.25">
      <c r="A117" s="214"/>
      <c r="B117" s="215"/>
      <c r="C117" s="215"/>
      <c r="D117" s="93" t="s">
        <v>646</v>
      </c>
      <c r="E117" s="94">
        <v>0</v>
      </c>
      <c r="F117" s="94">
        <v>0</v>
      </c>
      <c r="G117" s="94">
        <v>0</v>
      </c>
      <c r="H117" s="94">
        <v>0</v>
      </c>
      <c r="I117" s="94">
        <v>0</v>
      </c>
      <c r="J117" s="94">
        <v>0</v>
      </c>
    </row>
    <row r="118" spans="1:10" ht="75" x14ac:dyDescent="0.25">
      <c r="A118" s="214"/>
      <c r="B118" s="215"/>
      <c r="C118" s="215"/>
      <c r="D118" s="93" t="s">
        <v>647</v>
      </c>
      <c r="E118" s="107">
        <v>133600</v>
      </c>
      <c r="F118" s="107">
        <v>135100</v>
      </c>
      <c r="G118" s="107">
        <v>135100</v>
      </c>
      <c r="H118" s="107">
        <v>135100</v>
      </c>
      <c r="I118" s="107">
        <v>135100</v>
      </c>
      <c r="J118" s="107">
        <v>135100</v>
      </c>
    </row>
    <row r="119" spans="1:10" ht="45" x14ac:dyDescent="0.25">
      <c r="A119" s="214"/>
      <c r="B119" s="215"/>
      <c r="C119" s="215"/>
      <c r="D119" s="93" t="s">
        <v>648</v>
      </c>
      <c r="E119" s="107">
        <v>0</v>
      </c>
      <c r="F119" s="107">
        <v>0</v>
      </c>
      <c r="G119" s="107">
        <v>0</v>
      </c>
      <c r="H119" s="107">
        <v>0</v>
      </c>
      <c r="I119" s="107">
        <v>0</v>
      </c>
      <c r="J119" s="107">
        <v>0</v>
      </c>
    </row>
    <row r="120" spans="1:10" x14ac:dyDescent="0.25">
      <c r="A120" s="214"/>
      <c r="B120" s="215"/>
      <c r="C120" s="215"/>
      <c r="D120" s="93" t="s">
        <v>649</v>
      </c>
      <c r="E120" s="94">
        <v>0</v>
      </c>
      <c r="F120" s="94">
        <v>0</v>
      </c>
      <c r="G120" s="94">
        <v>0</v>
      </c>
      <c r="H120" s="94">
        <v>0</v>
      </c>
      <c r="I120" s="94">
        <v>0</v>
      </c>
      <c r="J120" s="94">
        <v>0</v>
      </c>
    </row>
    <row r="121" spans="1:10" ht="15.75" x14ac:dyDescent="0.25">
      <c r="A121" s="214" t="s">
        <v>686</v>
      </c>
      <c r="B121" s="215" t="s">
        <v>656</v>
      </c>
      <c r="C121" s="215" t="s">
        <v>687</v>
      </c>
      <c r="D121" s="108" t="s">
        <v>645</v>
      </c>
      <c r="E121" s="106">
        <f>E122+E123+E124+E125</f>
        <v>0</v>
      </c>
      <c r="F121" s="106">
        <f t="shared" ref="F121:J121" si="29">F122+F123+F124+F125</f>
        <v>0</v>
      </c>
      <c r="G121" s="106">
        <f t="shared" si="29"/>
        <v>0</v>
      </c>
      <c r="H121" s="106">
        <f t="shared" si="29"/>
        <v>0</v>
      </c>
      <c r="I121" s="106">
        <f t="shared" si="29"/>
        <v>0</v>
      </c>
      <c r="J121" s="106">
        <f t="shared" si="29"/>
        <v>0</v>
      </c>
    </row>
    <row r="122" spans="1:10" ht="90" x14ac:dyDescent="0.25">
      <c r="A122" s="214"/>
      <c r="B122" s="215"/>
      <c r="C122" s="215"/>
      <c r="D122" s="93" t="s">
        <v>646</v>
      </c>
      <c r="E122" s="94">
        <v>0</v>
      </c>
      <c r="F122" s="94">
        <v>0</v>
      </c>
      <c r="G122" s="94">
        <v>0</v>
      </c>
      <c r="H122" s="94">
        <v>0</v>
      </c>
      <c r="I122" s="94">
        <v>0</v>
      </c>
      <c r="J122" s="94">
        <v>0</v>
      </c>
    </row>
    <row r="123" spans="1:10" ht="75" x14ac:dyDescent="0.25">
      <c r="A123" s="214"/>
      <c r="B123" s="215"/>
      <c r="C123" s="215"/>
      <c r="D123" s="93" t="s">
        <v>647</v>
      </c>
      <c r="E123" s="94">
        <v>0</v>
      </c>
      <c r="F123" s="94">
        <v>0</v>
      </c>
      <c r="G123" s="94">
        <v>0</v>
      </c>
      <c r="H123" s="94">
        <v>0</v>
      </c>
      <c r="I123" s="94">
        <v>0</v>
      </c>
      <c r="J123" s="94">
        <v>0</v>
      </c>
    </row>
    <row r="124" spans="1:10" ht="45" x14ac:dyDescent="0.25">
      <c r="A124" s="214"/>
      <c r="B124" s="215"/>
      <c r="C124" s="215"/>
      <c r="D124" s="93" t="s">
        <v>648</v>
      </c>
      <c r="E124" s="94">
        <v>0</v>
      </c>
      <c r="F124" s="94">
        <v>0</v>
      </c>
      <c r="G124" s="94">
        <v>0</v>
      </c>
      <c r="H124" s="94">
        <v>0</v>
      </c>
      <c r="I124" s="94">
        <v>0</v>
      </c>
      <c r="J124" s="94">
        <v>0</v>
      </c>
    </row>
    <row r="125" spans="1:10" x14ac:dyDescent="0.25">
      <c r="A125" s="214"/>
      <c r="B125" s="215"/>
      <c r="C125" s="215"/>
      <c r="D125" s="93" t="s">
        <v>649</v>
      </c>
      <c r="E125" s="94">
        <v>0</v>
      </c>
      <c r="F125" s="94">
        <v>0</v>
      </c>
      <c r="G125" s="94">
        <v>0</v>
      </c>
      <c r="H125" s="94">
        <v>0</v>
      </c>
      <c r="I125" s="94">
        <v>0</v>
      </c>
      <c r="J125" s="94">
        <v>0</v>
      </c>
    </row>
    <row r="126" spans="1:10" ht="15.75" x14ac:dyDescent="0.25">
      <c r="A126" s="214" t="s">
        <v>688</v>
      </c>
      <c r="B126" s="215" t="s">
        <v>656</v>
      </c>
      <c r="C126" s="215" t="s">
        <v>689</v>
      </c>
      <c r="D126" s="108" t="s">
        <v>645</v>
      </c>
      <c r="E126" s="106">
        <f>E127+E128+E129+E130</f>
        <v>288000</v>
      </c>
      <c r="F126" s="106">
        <f t="shared" ref="F126:J126" si="30">F127+F128+F129+F130</f>
        <v>82000</v>
      </c>
      <c r="G126" s="106">
        <f t="shared" si="30"/>
        <v>82000</v>
      </c>
      <c r="H126" s="106">
        <f t="shared" si="30"/>
        <v>82000</v>
      </c>
      <c r="I126" s="106">
        <f t="shared" si="30"/>
        <v>82000</v>
      </c>
      <c r="J126" s="106">
        <f t="shared" si="30"/>
        <v>82000</v>
      </c>
    </row>
    <row r="127" spans="1:10" ht="90" x14ac:dyDescent="0.25">
      <c r="A127" s="214"/>
      <c r="B127" s="215"/>
      <c r="C127" s="215"/>
      <c r="D127" s="93" t="s">
        <v>646</v>
      </c>
      <c r="E127" s="94">
        <v>0</v>
      </c>
      <c r="F127" s="94">
        <v>0</v>
      </c>
      <c r="G127" s="94">
        <v>0</v>
      </c>
      <c r="H127" s="94">
        <v>0</v>
      </c>
      <c r="I127" s="94">
        <v>0</v>
      </c>
      <c r="J127" s="94">
        <v>0</v>
      </c>
    </row>
    <row r="128" spans="1:10" ht="75" x14ac:dyDescent="0.25">
      <c r="A128" s="214"/>
      <c r="B128" s="215"/>
      <c r="C128" s="215"/>
      <c r="D128" s="93" t="s">
        <v>647</v>
      </c>
      <c r="E128" s="94">
        <v>0</v>
      </c>
      <c r="F128" s="94">
        <v>0</v>
      </c>
      <c r="G128" s="94">
        <v>0</v>
      </c>
      <c r="H128" s="94">
        <v>0</v>
      </c>
      <c r="I128" s="94">
        <v>0</v>
      </c>
      <c r="J128" s="94">
        <v>0</v>
      </c>
    </row>
    <row r="129" spans="1:10" ht="45" x14ac:dyDescent="0.25">
      <c r="A129" s="214"/>
      <c r="B129" s="215"/>
      <c r="C129" s="215"/>
      <c r="D129" s="93" t="s">
        <v>648</v>
      </c>
      <c r="E129" s="107">
        <v>288000</v>
      </c>
      <c r="F129" s="107">
        <v>82000</v>
      </c>
      <c r="G129" s="107">
        <v>82000</v>
      </c>
      <c r="H129" s="107">
        <v>82000</v>
      </c>
      <c r="I129" s="107">
        <v>82000</v>
      </c>
      <c r="J129" s="107">
        <v>82000</v>
      </c>
    </row>
    <row r="130" spans="1:10" x14ac:dyDescent="0.25">
      <c r="A130" s="214"/>
      <c r="B130" s="215"/>
      <c r="C130" s="215"/>
      <c r="D130" s="93" t="s">
        <v>649</v>
      </c>
      <c r="E130" s="94">
        <v>0</v>
      </c>
      <c r="F130" s="94">
        <v>0</v>
      </c>
      <c r="G130" s="94">
        <v>0</v>
      </c>
      <c r="H130" s="94">
        <v>0</v>
      </c>
      <c r="I130" s="94">
        <v>0</v>
      </c>
      <c r="J130" s="94">
        <v>0</v>
      </c>
    </row>
    <row r="131" spans="1:10" ht="15.75" x14ac:dyDescent="0.25">
      <c r="A131" s="214" t="s">
        <v>690</v>
      </c>
      <c r="B131" s="215" t="s">
        <v>656</v>
      </c>
      <c r="C131" s="215" t="s">
        <v>691</v>
      </c>
      <c r="D131" s="108" t="s">
        <v>645</v>
      </c>
      <c r="E131" s="106">
        <f>E132+E133+E134+E135</f>
        <v>0</v>
      </c>
      <c r="F131" s="106">
        <f t="shared" ref="F131:J131" si="31">F132+F133+F134+F135</f>
        <v>0</v>
      </c>
      <c r="G131" s="106">
        <f t="shared" si="31"/>
        <v>0</v>
      </c>
      <c r="H131" s="106">
        <f t="shared" si="31"/>
        <v>0</v>
      </c>
      <c r="I131" s="106">
        <f t="shared" si="31"/>
        <v>0</v>
      </c>
      <c r="J131" s="106">
        <f t="shared" si="31"/>
        <v>0</v>
      </c>
    </row>
    <row r="132" spans="1:10" ht="90" x14ac:dyDescent="0.25">
      <c r="A132" s="214"/>
      <c r="B132" s="215"/>
      <c r="C132" s="215"/>
      <c r="D132" s="93" t="s">
        <v>646</v>
      </c>
      <c r="E132" s="94">
        <v>0</v>
      </c>
      <c r="F132" s="94">
        <v>0</v>
      </c>
      <c r="G132" s="94">
        <v>0</v>
      </c>
      <c r="H132" s="94">
        <v>0</v>
      </c>
      <c r="I132" s="94">
        <v>0</v>
      </c>
      <c r="J132" s="94">
        <v>0</v>
      </c>
    </row>
    <row r="133" spans="1:10" ht="75" x14ac:dyDescent="0.25">
      <c r="A133" s="214"/>
      <c r="B133" s="215"/>
      <c r="C133" s="215"/>
      <c r="D133" s="93" t="s">
        <v>647</v>
      </c>
      <c r="E133" s="94">
        <v>0</v>
      </c>
      <c r="F133" s="94">
        <v>0</v>
      </c>
      <c r="G133" s="94">
        <v>0</v>
      </c>
      <c r="H133" s="94">
        <v>0</v>
      </c>
      <c r="I133" s="94">
        <v>0</v>
      </c>
      <c r="J133" s="94">
        <v>0</v>
      </c>
    </row>
    <row r="134" spans="1:10" ht="45" x14ac:dyDescent="0.25">
      <c r="A134" s="214"/>
      <c r="B134" s="215"/>
      <c r="C134" s="215"/>
      <c r="D134" s="93" t="s">
        <v>648</v>
      </c>
      <c r="E134" s="107">
        <v>0</v>
      </c>
      <c r="F134" s="107">
        <v>0</v>
      </c>
      <c r="G134" s="107">
        <v>0</v>
      </c>
      <c r="H134" s="107">
        <v>0</v>
      </c>
      <c r="I134" s="107">
        <v>0</v>
      </c>
      <c r="J134" s="107">
        <v>0</v>
      </c>
    </row>
    <row r="135" spans="1:10" x14ac:dyDescent="0.25">
      <c r="A135" s="214"/>
      <c r="B135" s="215"/>
      <c r="C135" s="215"/>
      <c r="D135" s="93" t="s">
        <v>649</v>
      </c>
      <c r="E135" s="94">
        <v>0</v>
      </c>
      <c r="F135" s="94">
        <v>0</v>
      </c>
      <c r="G135" s="94">
        <v>0</v>
      </c>
      <c r="H135" s="94">
        <v>0</v>
      </c>
      <c r="I135" s="94">
        <v>0</v>
      </c>
      <c r="J135" s="94">
        <v>0</v>
      </c>
    </row>
    <row r="136" spans="1:10" ht="15.75" x14ac:dyDescent="0.25">
      <c r="A136" s="214" t="s">
        <v>692</v>
      </c>
      <c r="B136" s="215" t="s">
        <v>656</v>
      </c>
      <c r="C136" s="215" t="s">
        <v>693</v>
      </c>
      <c r="D136" s="108" t="s">
        <v>645</v>
      </c>
      <c r="E136" s="106">
        <f>E139+E140+E138+E137</f>
        <v>15000</v>
      </c>
      <c r="F136" s="106">
        <f t="shared" ref="F136:J136" si="32">F139+F140+F138+F137</f>
        <v>15000</v>
      </c>
      <c r="G136" s="106">
        <f t="shared" si="32"/>
        <v>15000</v>
      </c>
      <c r="H136" s="106">
        <f t="shared" si="32"/>
        <v>15000</v>
      </c>
      <c r="I136" s="106">
        <f t="shared" si="32"/>
        <v>15000</v>
      </c>
      <c r="J136" s="106">
        <f t="shared" si="32"/>
        <v>15000</v>
      </c>
    </row>
    <row r="137" spans="1:10" ht="90" x14ac:dyDescent="0.25">
      <c r="A137" s="214"/>
      <c r="B137" s="215"/>
      <c r="C137" s="215"/>
      <c r="D137" s="93" t="s">
        <v>646</v>
      </c>
      <c r="E137" s="94">
        <v>0</v>
      </c>
      <c r="F137" s="94">
        <v>0</v>
      </c>
      <c r="G137" s="94">
        <v>0</v>
      </c>
      <c r="H137" s="94">
        <v>0</v>
      </c>
      <c r="I137" s="94">
        <v>0</v>
      </c>
      <c r="J137" s="94">
        <v>0</v>
      </c>
    </row>
    <row r="138" spans="1:10" ht="75" x14ac:dyDescent="0.25">
      <c r="A138" s="214"/>
      <c r="B138" s="215"/>
      <c r="C138" s="215"/>
      <c r="D138" s="93" t="s">
        <v>647</v>
      </c>
      <c r="E138" s="94">
        <v>0</v>
      </c>
      <c r="F138" s="94">
        <v>0</v>
      </c>
      <c r="G138" s="94">
        <v>0</v>
      </c>
      <c r="H138" s="94">
        <v>0</v>
      </c>
      <c r="I138" s="94">
        <v>0</v>
      </c>
      <c r="J138" s="94">
        <v>0</v>
      </c>
    </row>
    <row r="139" spans="1:10" ht="45" x14ac:dyDescent="0.25">
      <c r="A139" s="214"/>
      <c r="B139" s="215"/>
      <c r="C139" s="215"/>
      <c r="D139" s="93" t="s">
        <v>648</v>
      </c>
      <c r="E139" s="107">
        <v>15000</v>
      </c>
      <c r="F139" s="107">
        <v>15000</v>
      </c>
      <c r="G139" s="107">
        <v>15000</v>
      </c>
      <c r="H139" s="107">
        <v>15000</v>
      </c>
      <c r="I139" s="107">
        <v>15000</v>
      </c>
      <c r="J139" s="107">
        <v>15000</v>
      </c>
    </row>
    <row r="140" spans="1:10" x14ac:dyDescent="0.25">
      <c r="A140" s="214"/>
      <c r="B140" s="215"/>
      <c r="C140" s="215"/>
      <c r="D140" s="93" t="s">
        <v>649</v>
      </c>
      <c r="E140" s="94">
        <v>0</v>
      </c>
      <c r="F140" s="94">
        <v>0</v>
      </c>
      <c r="G140" s="94">
        <v>0</v>
      </c>
      <c r="H140" s="94">
        <v>0</v>
      </c>
      <c r="I140" s="94">
        <v>0</v>
      </c>
      <c r="J140" s="94">
        <v>0</v>
      </c>
    </row>
  </sheetData>
  <mergeCells count="88">
    <mergeCell ref="A136:A140"/>
    <mergeCell ref="B136:B140"/>
    <mergeCell ref="C136:C140"/>
    <mergeCell ref="A126:A130"/>
    <mergeCell ref="B126:B130"/>
    <mergeCell ref="C126:C130"/>
    <mergeCell ref="A131:A135"/>
    <mergeCell ref="B131:B135"/>
    <mergeCell ref="C131:C135"/>
    <mergeCell ref="A116:A120"/>
    <mergeCell ref="B116:B120"/>
    <mergeCell ref="C116:C120"/>
    <mergeCell ref="A121:A125"/>
    <mergeCell ref="B121:B125"/>
    <mergeCell ref="C121:C125"/>
    <mergeCell ref="A106:A110"/>
    <mergeCell ref="B106:B110"/>
    <mergeCell ref="C106:C110"/>
    <mergeCell ref="A111:A115"/>
    <mergeCell ref="B111:B115"/>
    <mergeCell ref="C111:C115"/>
    <mergeCell ref="A96:A100"/>
    <mergeCell ref="B96:B100"/>
    <mergeCell ref="C96:C100"/>
    <mergeCell ref="A101:A105"/>
    <mergeCell ref="B101:B105"/>
    <mergeCell ref="C101:C105"/>
    <mergeCell ref="A86:A90"/>
    <mergeCell ref="B86:B90"/>
    <mergeCell ref="C86:C90"/>
    <mergeCell ref="A91:A95"/>
    <mergeCell ref="B91:B95"/>
    <mergeCell ref="C91:C95"/>
    <mergeCell ref="A76:A80"/>
    <mergeCell ref="B76:B80"/>
    <mergeCell ref="C76:C80"/>
    <mergeCell ref="A81:A85"/>
    <mergeCell ref="B81:B85"/>
    <mergeCell ref="C81:C85"/>
    <mergeCell ref="A66:A70"/>
    <mergeCell ref="B66:B70"/>
    <mergeCell ref="C66:C70"/>
    <mergeCell ref="A71:A75"/>
    <mergeCell ref="B71:B75"/>
    <mergeCell ref="C71:C75"/>
    <mergeCell ref="A56:A60"/>
    <mergeCell ref="B56:B60"/>
    <mergeCell ref="C56:C60"/>
    <mergeCell ref="A61:A65"/>
    <mergeCell ref="B61:B65"/>
    <mergeCell ref="C61:C65"/>
    <mergeCell ref="A44:A49"/>
    <mergeCell ref="B44:B49"/>
    <mergeCell ref="C44:C49"/>
    <mergeCell ref="A50:A55"/>
    <mergeCell ref="B50:B55"/>
    <mergeCell ref="C50:C55"/>
    <mergeCell ref="A38:A40"/>
    <mergeCell ref="B38:B40"/>
    <mergeCell ref="C38:C40"/>
    <mergeCell ref="A41:A43"/>
    <mergeCell ref="B41:B43"/>
    <mergeCell ref="C41:C43"/>
    <mergeCell ref="A32:A34"/>
    <mergeCell ref="B32:B34"/>
    <mergeCell ref="C32:C34"/>
    <mergeCell ref="A35:A37"/>
    <mergeCell ref="B35:B37"/>
    <mergeCell ref="C35:C37"/>
    <mergeCell ref="A19:A23"/>
    <mergeCell ref="B19:B23"/>
    <mergeCell ref="C19:C23"/>
    <mergeCell ref="A24:A29"/>
    <mergeCell ref="B24:B29"/>
    <mergeCell ref="C24:C29"/>
    <mergeCell ref="A9:A13"/>
    <mergeCell ref="B9:B13"/>
    <mergeCell ref="C9:C13"/>
    <mergeCell ref="A14:A18"/>
    <mergeCell ref="B14:B18"/>
    <mergeCell ref="C14:C18"/>
    <mergeCell ref="F1:J1"/>
    <mergeCell ref="B2:J2"/>
    <mergeCell ref="A7:A8"/>
    <mergeCell ref="B7:B8"/>
    <mergeCell ref="C7:C8"/>
    <mergeCell ref="D7:D8"/>
    <mergeCell ref="E7:J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</vt:lpstr>
      <vt:lpstr>2</vt:lpstr>
      <vt:lpstr>3</vt:lpstr>
      <vt:lpstr>4</vt:lpstr>
      <vt:lpstr>5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Larisa</dc:creator>
  <cp:lastModifiedBy>Larisa</cp:lastModifiedBy>
  <dcterms:created xsi:type="dcterms:W3CDTF">2020-12-15T06:20:14Z</dcterms:created>
  <dcterms:modified xsi:type="dcterms:W3CDTF">2021-02-17T11:27:22Z</dcterms:modified>
</cp:coreProperties>
</file>