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risa\Desktop\Лариса\БЮДЖЕТ\Бюджет 2019-2021гг\бюджет 31.10.2019\"/>
    </mc:Choice>
  </mc:AlternateContent>
  <bookViews>
    <workbookView xWindow="0" yWindow="0" windowWidth="19200" windowHeight="10665" tabRatio="728" activeTab="11"/>
  </bookViews>
  <sheets>
    <sheet name="1" sheetId="1" r:id="rId1"/>
    <sheet name="2" sheetId="55" r:id="rId2"/>
    <sheet name="3" sheetId="17" r:id="rId3"/>
    <sheet name="4" sheetId="15" r:id="rId4"/>
    <sheet name="исключено 2018г" sheetId="50" r:id="rId5"/>
    <sheet name="5" sheetId="18" r:id="rId6"/>
    <sheet name="6" sheetId="56" r:id="rId7"/>
    <sheet name="7" sheetId="20" r:id="rId8"/>
    <sheet name="8" sheetId="57" r:id="rId9"/>
    <sheet name="9" sheetId="23" r:id="rId10"/>
    <sheet name="10" sheetId="58" r:id="rId11"/>
    <sheet name="11" sheetId="59" r:id="rId12"/>
    <sheet name="12" sheetId="60" r:id="rId13"/>
    <sheet name="13" sheetId="52" r:id="rId14"/>
    <sheet name="14" sheetId="71" r:id="rId15"/>
    <sheet name="15" sheetId="47" r:id="rId16"/>
    <sheet name="16" sheetId="61" r:id="rId17"/>
    <sheet name="18" sheetId="53" state="hidden" r:id="rId18"/>
    <sheet name="19" sheetId="64" state="hidden" r:id="rId19"/>
    <sheet name="20" sheetId="70" state="hidden" r:id="rId20"/>
    <sheet name="21" sheetId="66" state="hidden" r:id="rId21"/>
  </sheets>
  <definedNames>
    <definedName name="_Toc105952697" localSheetId="7">'7'!#REF!</definedName>
    <definedName name="_Toc105952697" localSheetId="8">'8'!#REF!</definedName>
    <definedName name="_Toc105952698" localSheetId="7">'7'!#REF!</definedName>
    <definedName name="_Toc105952698" localSheetId="8">'8'!#REF!</definedName>
    <definedName name="_xlnm.Print_Area" localSheetId="10">'10'!$A$1:$J$93</definedName>
    <definedName name="_xlnm.Print_Area" localSheetId="11">'11'!$A$1:$P$127</definedName>
    <definedName name="_xlnm.Print_Area" localSheetId="12">'12'!$A$1:$K$94</definedName>
    <definedName name="_xlnm.Print_Area" localSheetId="13">'13'!$A$1:$D$9</definedName>
    <definedName name="_xlnm.Print_Area" localSheetId="14">'14'!$A$1:$E$8</definedName>
    <definedName name="_xlnm.Print_Area" localSheetId="15">'15'!$A$1:$D$8</definedName>
    <definedName name="_xlnm.Print_Area" localSheetId="16">'16'!$A$1:$E$8</definedName>
    <definedName name="_xlnm.Print_Area" localSheetId="18">'19'!$A$1:$F$10</definedName>
    <definedName name="_xlnm.Print_Area" localSheetId="1">'2'!$A$1:$D$32</definedName>
    <definedName name="_xlnm.Print_Area" localSheetId="2">'3'!$A$1:$D$23</definedName>
    <definedName name="_xlnm.Print_Area" localSheetId="3">'4'!$A$1:$C$17</definedName>
    <definedName name="_xlnm.Print_Area" localSheetId="5">'5'!$A$1:$O$43</definedName>
    <definedName name="_xlnm.Print_Area" localSheetId="6">'6'!$A$1:$I$39</definedName>
    <definedName name="_xlnm.Print_Area" localSheetId="7">'7'!$A$1:$L$36</definedName>
    <definedName name="_xlnm.Print_Area" localSheetId="8">'8'!$A$1:$G$33</definedName>
    <definedName name="_xlnm.Print_Area" localSheetId="9">'9'!$A$1:$O$130</definedName>
    <definedName name="_xlnm.Print_Area" localSheetId="4">'исключено 2018г'!$A$1:$E$18</definedName>
    <definedName name="_xlnm.Print_Area">#REF!</definedName>
    <definedName name="п">#REF!</definedName>
  </definedNames>
  <calcPr calcId="152511"/>
</workbook>
</file>

<file path=xl/calcChain.xml><?xml version="1.0" encoding="utf-8"?>
<calcChain xmlns="http://schemas.openxmlformats.org/spreadsheetml/2006/main">
  <c r="P8" i="59" l="1"/>
  <c r="O21" i="59" l="1"/>
  <c r="N21" i="23"/>
  <c r="K8" i="20"/>
  <c r="P47" i="59"/>
  <c r="P52" i="59"/>
  <c r="N100" i="23"/>
  <c r="O103" i="23"/>
  <c r="O57" i="23"/>
  <c r="O56" i="23"/>
  <c r="O61" i="23"/>
  <c r="O62" i="23"/>
  <c r="O100" i="59" l="1"/>
  <c r="P96" i="59" l="1"/>
  <c r="P94" i="59" s="1"/>
  <c r="O94" i="59"/>
  <c r="P107" i="59"/>
  <c r="N95" i="23" l="1"/>
  <c r="N94" i="23" s="1"/>
  <c r="O97" i="23"/>
  <c r="O108" i="23"/>
  <c r="O101" i="23" s="1"/>
  <c r="P124" i="59"/>
  <c r="P122" i="59"/>
  <c r="P99" i="59"/>
  <c r="P58" i="59"/>
  <c r="N28" i="59"/>
  <c r="P28" i="59" s="1"/>
  <c r="N58" i="59"/>
  <c r="N59" i="59"/>
  <c r="P59" i="59" s="1"/>
  <c r="N60" i="59"/>
  <c r="P60" i="59" s="1"/>
  <c r="P55" i="59" s="1"/>
  <c r="N99" i="59"/>
  <c r="N122" i="59"/>
  <c r="N124" i="59"/>
  <c r="O124" i="59"/>
  <c r="O118" i="59"/>
  <c r="O115" i="59"/>
  <c r="O112" i="59"/>
  <c r="O99" i="59"/>
  <c r="O93" i="59"/>
  <c r="O90" i="59"/>
  <c r="O89" i="59" s="1"/>
  <c r="O77" i="59"/>
  <c r="O73" i="59"/>
  <c r="O72" i="59" s="1"/>
  <c r="O68" i="59"/>
  <c r="O67" i="59" s="1"/>
  <c r="O64" i="59"/>
  <c r="O61" i="59" s="1"/>
  <c r="O51" i="59"/>
  <c r="O49" i="59"/>
  <c r="O47" i="59"/>
  <c r="O42" i="59"/>
  <c r="O41" i="59" s="1"/>
  <c r="O40" i="59" s="1"/>
  <c r="O37" i="59"/>
  <c r="O32" i="59"/>
  <c r="O31" i="59" s="1"/>
  <c r="O30" i="59" s="1"/>
  <c r="O27" i="59"/>
  <c r="O18" i="59"/>
  <c r="O15" i="59"/>
  <c r="O14" i="59" s="1"/>
  <c r="O13" i="59" s="1"/>
  <c r="O8" i="59" s="1"/>
  <c r="O10" i="59"/>
  <c r="O9" i="59" s="1"/>
  <c r="O125" i="23"/>
  <c r="O85" i="23"/>
  <c r="O84" i="23" s="1"/>
  <c r="O75" i="23"/>
  <c r="N127" i="23"/>
  <c r="N121" i="23"/>
  <c r="N116" i="23"/>
  <c r="N113" i="23"/>
  <c r="N112" i="23" s="1"/>
  <c r="N111" i="23" s="1"/>
  <c r="N110" i="23" s="1"/>
  <c r="N109" i="23" s="1"/>
  <c r="N101" i="23"/>
  <c r="N91" i="23"/>
  <c r="N88" i="23" s="1"/>
  <c r="N81" i="23"/>
  <c r="N77" i="23"/>
  <c r="N72" i="23"/>
  <c r="N70" i="23" s="1"/>
  <c r="N71" i="23"/>
  <c r="N66" i="23"/>
  <c r="N63" i="23" s="1"/>
  <c r="N57" i="23"/>
  <c r="N54" i="23"/>
  <c r="N51" i="23"/>
  <c r="N49" i="23"/>
  <c r="N48" i="23" s="1"/>
  <c r="N44" i="23"/>
  <c r="N43" i="23" s="1"/>
  <c r="N42" i="23" s="1"/>
  <c r="N36" i="23"/>
  <c r="N32" i="23"/>
  <c r="N31" i="23" s="1"/>
  <c r="N30" i="23" s="1"/>
  <c r="N27" i="23"/>
  <c r="N18" i="23"/>
  <c r="N15" i="23"/>
  <c r="N14" i="23" s="1"/>
  <c r="N13" i="23" s="1"/>
  <c r="N8" i="23" s="1"/>
  <c r="N10" i="23"/>
  <c r="N9" i="23" s="1"/>
  <c r="L34" i="20"/>
  <c r="L31" i="20"/>
  <c r="L30" i="20"/>
  <c r="L29" i="20" s="1"/>
  <c r="L27" i="20"/>
  <c r="L26" i="20"/>
  <c r="L25" i="20"/>
  <c r="L22" i="20"/>
  <c r="L21" i="20"/>
  <c r="L19" i="20"/>
  <c r="L18" i="20"/>
  <c r="L17" i="20"/>
  <c r="L15" i="20"/>
  <c r="L14" i="20"/>
  <c r="L13" i="20"/>
  <c r="L12" i="20"/>
  <c r="L11" i="20"/>
  <c r="L10" i="20"/>
  <c r="L9" i="20"/>
  <c r="K34" i="20"/>
  <c r="K29" i="20"/>
  <c r="K27" i="20"/>
  <c r="K36" i="20" s="1"/>
  <c r="K23" i="20"/>
  <c r="K20" i="20"/>
  <c r="K16" i="20"/>
  <c r="K14" i="20"/>
  <c r="L42" i="18"/>
  <c r="L41" i="18"/>
  <c r="L40" i="18"/>
  <c r="L38" i="18"/>
  <c r="L35" i="18" s="1"/>
  <c r="L37" i="18"/>
  <c r="L34" i="18"/>
  <c r="L33" i="18"/>
  <c r="L31" i="18"/>
  <c r="L26" i="18"/>
  <c r="L25" i="18"/>
  <c r="L22" i="18"/>
  <c r="L21" i="18" s="1"/>
  <c r="L20" i="18" s="1"/>
  <c r="L16" i="18"/>
  <c r="L15" i="18"/>
  <c r="L14" i="18" s="1"/>
  <c r="L12" i="18"/>
  <c r="L11" i="18"/>
  <c r="L10" i="18" s="1"/>
  <c r="K39" i="18"/>
  <c r="K35" i="18"/>
  <c r="K31" i="18"/>
  <c r="K30" i="18" s="1"/>
  <c r="K29" i="18" s="1"/>
  <c r="K25" i="18"/>
  <c r="K21" i="18"/>
  <c r="K14" i="18"/>
  <c r="K12" i="18"/>
  <c r="K10" i="18"/>
  <c r="N53" i="23" l="1"/>
  <c r="N47" i="23" s="1"/>
  <c r="L23" i="20"/>
  <c r="L16" i="20"/>
  <c r="O98" i="59"/>
  <c r="O97" i="59" s="1"/>
  <c r="O127" i="59" s="1"/>
  <c r="O46" i="59"/>
  <c r="O45" i="59" s="1"/>
  <c r="O111" i="59"/>
  <c r="O110" i="59" s="1"/>
  <c r="O109" i="59" s="1"/>
  <c r="O108" i="59" s="1"/>
  <c r="N76" i="23"/>
  <c r="N69" i="23"/>
  <c r="N68" i="23" s="1"/>
  <c r="N83" i="23"/>
  <c r="L9" i="18"/>
  <c r="L8" i="18" s="1"/>
  <c r="K20" i="18"/>
  <c r="O79" i="59"/>
  <c r="N55" i="59"/>
  <c r="O66" i="59"/>
  <c r="N99" i="23"/>
  <c r="N98" i="23" s="1"/>
  <c r="N130" i="23" s="1"/>
  <c r="L20" i="20"/>
  <c r="L8" i="20"/>
  <c r="L39" i="18"/>
  <c r="L30" i="18" s="1"/>
  <c r="L29" i="18" s="1"/>
  <c r="K9" i="18"/>
  <c r="M75" i="23"/>
  <c r="K75" i="23"/>
  <c r="L36" i="20" l="1"/>
  <c r="K8" i="18"/>
  <c r="K43" i="18" s="1"/>
  <c r="L43" i="18"/>
  <c r="M73" i="23"/>
  <c r="O73" i="23" s="1"/>
  <c r="O72" i="23" s="1"/>
  <c r="M68" i="59"/>
  <c r="M67" i="59" s="1"/>
  <c r="L70" i="59"/>
  <c r="N70" i="59" s="1"/>
  <c r="L71" i="23"/>
  <c r="G77" i="23"/>
  <c r="G76" i="23" s="1"/>
  <c r="H77" i="23"/>
  <c r="H76" i="23" s="1"/>
  <c r="I77" i="23"/>
  <c r="I76" i="23" s="1"/>
  <c r="J77" i="23"/>
  <c r="L77" i="23"/>
  <c r="K78" i="23"/>
  <c r="M78" i="23" s="1"/>
  <c r="O78" i="23" s="1"/>
  <c r="K80" i="23"/>
  <c r="M80" i="23" s="1"/>
  <c r="O80" i="23" s="1"/>
  <c r="J81" i="23"/>
  <c r="K81" i="23" s="1"/>
  <c r="L81" i="23"/>
  <c r="K82" i="23"/>
  <c r="M82" i="23" s="1"/>
  <c r="O82" i="23" s="1"/>
  <c r="G85" i="23"/>
  <c r="G84" i="23" s="1"/>
  <c r="I85" i="23"/>
  <c r="I84" i="23" s="1"/>
  <c r="K85" i="23"/>
  <c r="K84" i="23" s="1"/>
  <c r="M85" i="23"/>
  <c r="M84" i="23" s="1"/>
  <c r="K74" i="23"/>
  <c r="M74" i="23" s="1"/>
  <c r="P70" i="59" l="1"/>
  <c r="P68" i="59" s="1"/>
  <c r="N68" i="59"/>
  <c r="M71" i="23"/>
  <c r="O74" i="23"/>
  <c r="O71" i="23" s="1"/>
  <c r="O77" i="23"/>
  <c r="O70" i="23"/>
  <c r="O69" i="23"/>
  <c r="M77" i="23"/>
  <c r="M81" i="23"/>
  <c r="O81" i="23" s="1"/>
  <c r="L76" i="23"/>
  <c r="J76" i="23"/>
  <c r="K77" i="23"/>
  <c r="K76" i="23" s="1"/>
  <c r="M54" i="59"/>
  <c r="N54" i="59" s="1"/>
  <c r="P54" i="59" s="1"/>
  <c r="L54" i="23"/>
  <c r="M55" i="23"/>
  <c r="O55" i="23" s="1"/>
  <c r="M76" i="23" l="1"/>
  <c r="O76" i="23"/>
  <c r="O68" i="23" s="1"/>
  <c r="L56" i="23"/>
  <c r="M56" i="23" s="1"/>
  <c r="M61" i="23"/>
  <c r="M60" i="23"/>
  <c r="O60" i="23" s="1"/>
  <c r="I12" i="18" l="1"/>
  <c r="J12" i="18"/>
  <c r="M124" i="59" l="1"/>
  <c r="M118" i="59"/>
  <c r="M115" i="59"/>
  <c r="M112" i="59"/>
  <c r="M111" i="59" s="1"/>
  <c r="M110" i="59" s="1"/>
  <c r="M109" i="59" s="1"/>
  <c r="M108" i="59" s="1"/>
  <c r="M100" i="59"/>
  <c r="M99" i="59"/>
  <c r="M94" i="59"/>
  <c r="M93" i="59" s="1"/>
  <c r="M90" i="59"/>
  <c r="M89" i="59" s="1"/>
  <c r="M77" i="59"/>
  <c r="M73" i="59"/>
  <c r="M64" i="59"/>
  <c r="M61" i="59" s="1"/>
  <c r="M55" i="59"/>
  <c r="M53" i="59"/>
  <c r="M52" i="59"/>
  <c r="M49" i="59"/>
  <c r="M47" i="59"/>
  <c r="M42" i="59"/>
  <c r="M41" i="59" s="1"/>
  <c r="M40" i="59" s="1"/>
  <c r="M37" i="59"/>
  <c r="M32" i="59"/>
  <c r="M31" i="59" s="1"/>
  <c r="M30" i="59" s="1"/>
  <c r="M27" i="59"/>
  <c r="M18" i="59"/>
  <c r="M15" i="59"/>
  <c r="M14" i="59" s="1"/>
  <c r="M10" i="59"/>
  <c r="M9" i="59" s="1"/>
  <c r="M28" i="23"/>
  <c r="O28" i="23" s="1"/>
  <c r="L127" i="23"/>
  <c r="M125" i="23"/>
  <c r="L121" i="23"/>
  <c r="L116" i="23"/>
  <c r="L113" i="23"/>
  <c r="L112" i="23" s="1"/>
  <c r="L111" i="23" s="1"/>
  <c r="M101" i="23"/>
  <c r="L101" i="23"/>
  <c r="L100" i="23"/>
  <c r="L95" i="23"/>
  <c r="L94" i="23" s="1"/>
  <c r="L91" i="23"/>
  <c r="L88" i="23" s="1"/>
  <c r="L72" i="23"/>
  <c r="L70" i="23" s="1"/>
  <c r="L69" i="23" s="1"/>
  <c r="L66" i="23"/>
  <c r="L63" i="23" s="1"/>
  <c r="L57" i="23"/>
  <c r="L53" i="23" s="1"/>
  <c r="L51" i="23"/>
  <c r="L49" i="23"/>
  <c r="L48" i="23" s="1"/>
  <c r="M48" i="23"/>
  <c r="L44" i="23"/>
  <c r="L43" i="23" s="1"/>
  <c r="L42" i="23" s="1"/>
  <c r="L36" i="23"/>
  <c r="L32" i="23"/>
  <c r="L31" i="23" s="1"/>
  <c r="L27" i="23"/>
  <c r="L21" i="23"/>
  <c r="L18" i="23"/>
  <c r="L15" i="23"/>
  <c r="L14" i="23" s="1"/>
  <c r="L10" i="23"/>
  <c r="L9" i="23" s="1"/>
  <c r="J11" i="20"/>
  <c r="I8" i="20"/>
  <c r="J34" i="20"/>
  <c r="I34" i="20"/>
  <c r="J31" i="20"/>
  <c r="I29" i="20"/>
  <c r="I27" i="20"/>
  <c r="I23" i="20"/>
  <c r="I20" i="20"/>
  <c r="I16" i="20"/>
  <c r="I14" i="20"/>
  <c r="G8" i="20"/>
  <c r="I39" i="18"/>
  <c r="I35" i="18"/>
  <c r="I31" i="18"/>
  <c r="I30" i="18" s="1"/>
  <c r="I29" i="18" s="1"/>
  <c r="I25" i="18"/>
  <c r="I21" i="18"/>
  <c r="I14" i="18"/>
  <c r="I10" i="18"/>
  <c r="M46" i="59" l="1"/>
  <c r="M51" i="59"/>
  <c r="M45" i="59" s="1"/>
  <c r="M72" i="59"/>
  <c r="M66" i="59" s="1"/>
  <c r="I9" i="18"/>
  <c r="L110" i="23"/>
  <c r="L109" i="23" s="1"/>
  <c r="L30" i="23"/>
  <c r="L47" i="23"/>
  <c r="L83" i="23"/>
  <c r="L99" i="23"/>
  <c r="L98" i="23" s="1"/>
  <c r="M98" i="59"/>
  <c r="M97" i="59" s="1"/>
  <c r="M79" i="59"/>
  <c r="M13" i="59"/>
  <c r="M8" i="59" s="1"/>
  <c r="L68" i="23"/>
  <c r="L13" i="23"/>
  <c r="L8" i="23" s="1"/>
  <c r="I36" i="20"/>
  <c r="I20" i="18"/>
  <c r="I8" i="18" s="1"/>
  <c r="I43" i="18" s="1"/>
  <c r="K101" i="23"/>
  <c r="J101" i="23"/>
  <c r="K57" i="23"/>
  <c r="M57" i="23" s="1"/>
  <c r="J57" i="23"/>
  <c r="J54" i="23"/>
  <c r="J53" i="23" s="1"/>
  <c r="K73" i="59"/>
  <c r="K55" i="59"/>
  <c r="M127" i="59" l="1"/>
  <c r="L130" i="23"/>
  <c r="K99" i="59"/>
  <c r="L55" i="59"/>
  <c r="L99" i="59"/>
  <c r="K90" i="59" l="1"/>
  <c r="L92" i="59"/>
  <c r="N92" i="59" s="1"/>
  <c r="P92" i="59" s="1"/>
  <c r="L76" i="59"/>
  <c r="N76" i="59" s="1"/>
  <c r="P76" i="59" s="1"/>
  <c r="J91" i="23"/>
  <c r="K93" i="23"/>
  <c r="M93" i="23" s="1"/>
  <c r="O93" i="23" s="1"/>
  <c r="H25" i="20" l="1"/>
  <c r="J25" i="20" s="1"/>
  <c r="H30" i="20"/>
  <c r="J30" i="20" s="1"/>
  <c r="J29" i="20" s="1"/>
  <c r="H28" i="20"/>
  <c r="J28" i="20" s="1"/>
  <c r="J27" i="20" s="1"/>
  <c r="H26" i="20"/>
  <c r="J26" i="20" s="1"/>
  <c r="H22" i="20"/>
  <c r="J22" i="20" s="1"/>
  <c r="H21" i="20"/>
  <c r="J21" i="20" s="1"/>
  <c r="H19" i="20"/>
  <c r="J19" i="20" s="1"/>
  <c r="H18" i="20"/>
  <c r="J18" i="20" s="1"/>
  <c r="H17" i="20"/>
  <c r="J17" i="20" s="1"/>
  <c r="H15" i="20"/>
  <c r="J15" i="20" s="1"/>
  <c r="J14" i="20" s="1"/>
  <c r="H13" i="20"/>
  <c r="J13" i="20" s="1"/>
  <c r="H12" i="20"/>
  <c r="J12" i="20" s="1"/>
  <c r="H10" i="20"/>
  <c r="J10" i="20" s="1"/>
  <c r="H9" i="20"/>
  <c r="J9" i="20" s="1"/>
  <c r="K89" i="59"/>
  <c r="L91" i="59"/>
  <c r="N91" i="59" s="1"/>
  <c r="L78" i="59"/>
  <c r="N78" i="59" s="1"/>
  <c r="K77" i="59"/>
  <c r="K72" i="59" s="1"/>
  <c r="K69" i="59" s="1"/>
  <c r="K64" i="59"/>
  <c r="K61" i="59" s="1"/>
  <c r="L65" i="59"/>
  <c r="N65" i="59" s="1"/>
  <c r="L50" i="59"/>
  <c r="N50" i="59" s="1"/>
  <c r="K49" i="59"/>
  <c r="L20" i="59"/>
  <c r="N20" i="59" s="1"/>
  <c r="L19" i="59"/>
  <c r="N19" i="59" s="1"/>
  <c r="P19" i="59" s="1"/>
  <c r="K18" i="59"/>
  <c r="J18" i="59"/>
  <c r="I18" i="59"/>
  <c r="L121" i="59"/>
  <c r="N121" i="59" s="1"/>
  <c r="L117" i="59"/>
  <c r="N117" i="59" s="1"/>
  <c r="P117" i="59" s="1"/>
  <c r="L116" i="59"/>
  <c r="N116" i="59" s="1"/>
  <c r="L114" i="59"/>
  <c r="N114" i="59" s="1"/>
  <c r="P114" i="59" s="1"/>
  <c r="L113" i="59"/>
  <c r="N113" i="59" s="1"/>
  <c r="L106" i="59"/>
  <c r="N106" i="59" s="1"/>
  <c r="L105" i="59"/>
  <c r="N105" i="59" s="1"/>
  <c r="P105" i="59" s="1"/>
  <c r="L104" i="59"/>
  <c r="N104" i="59" s="1"/>
  <c r="P104" i="59" s="1"/>
  <c r="L103" i="59"/>
  <c r="N103" i="59" s="1"/>
  <c r="P103" i="59" s="1"/>
  <c r="L102" i="59"/>
  <c r="N102" i="59" s="1"/>
  <c r="L101" i="59"/>
  <c r="N101" i="59" s="1"/>
  <c r="L95" i="59"/>
  <c r="N95" i="59" s="1"/>
  <c r="L74" i="59"/>
  <c r="N74" i="59" s="1"/>
  <c r="L71" i="59"/>
  <c r="N71" i="59" s="1"/>
  <c r="L63" i="59"/>
  <c r="N63" i="59" s="1"/>
  <c r="L57" i="59"/>
  <c r="N57" i="59" s="1"/>
  <c r="L56" i="59"/>
  <c r="N56" i="59" s="1"/>
  <c r="L48" i="59"/>
  <c r="N48" i="59" s="1"/>
  <c r="P48" i="59" s="1"/>
  <c r="L44" i="59"/>
  <c r="N44" i="59" s="1"/>
  <c r="P44" i="59" s="1"/>
  <c r="L43" i="59"/>
  <c r="N43" i="59" s="1"/>
  <c r="L39" i="59"/>
  <c r="N39" i="59" s="1"/>
  <c r="L38" i="59"/>
  <c r="N38" i="59" s="1"/>
  <c r="P38" i="59" s="1"/>
  <c r="L34" i="59"/>
  <c r="N34" i="59" s="1"/>
  <c r="P34" i="59" s="1"/>
  <c r="L33" i="59"/>
  <c r="N33" i="59" s="1"/>
  <c r="L29" i="59"/>
  <c r="N29" i="59" s="1"/>
  <c r="L25" i="59"/>
  <c r="N25" i="59" s="1"/>
  <c r="L24" i="59"/>
  <c r="N24" i="59" s="1"/>
  <c r="P24" i="59" s="1"/>
  <c r="L23" i="59"/>
  <c r="N23" i="59" s="1"/>
  <c r="P23" i="59" s="1"/>
  <c r="L22" i="59"/>
  <c r="N22" i="59" s="1"/>
  <c r="P22" i="59" s="1"/>
  <c r="L17" i="59"/>
  <c r="N17" i="59" s="1"/>
  <c r="P17" i="59" s="1"/>
  <c r="L16" i="59"/>
  <c r="N16" i="59" s="1"/>
  <c r="L12" i="59"/>
  <c r="N12" i="59" s="1"/>
  <c r="L11" i="59"/>
  <c r="N11" i="59" s="1"/>
  <c r="P11" i="59" s="1"/>
  <c r="K47" i="59"/>
  <c r="L124" i="59"/>
  <c r="K124" i="59"/>
  <c r="L122" i="59"/>
  <c r="K118" i="59"/>
  <c r="K115" i="59"/>
  <c r="K112" i="59"/>
  <c r="K100" i="59"/>
  <c r="K94" i="59"/>
  <c r="K93" i="59" s="1"/>
  <c r="K68" i="59"/>
  <c r="K67" i="59" s="1"/>
  <c r="K53" i="59"/>
  <c r="K52" i="59"/>
  <c r="K51" i="59" s="1"/>
  <c r="K42" i="59"/>
  <c r="K41" i="59" s="1"/>
  <c r="K40" i="59" s="1"/>
  <c r="K37" i="59"/>
  <c r="K32" i="59"/>
  <c r="K31" i="59" s="1"/>
  <c r="L27" i="59"/>
  <c r="K27" i="59"/>
  <c r="K15" i="59"/>
  <c r="K14" i="59" s="1"/>
  <c r="K10" i="59"/>
  <c r="K9" i="59" s="1"/>
  <c r="J100" i="23"/>
  <c r="J99" i="23" s="1"/>
  <c r="J98" i="23" s="1"/>
  <c r="J66" i="23"/>
  <c r="J63" i="23" s="1"/>
  <c r="K67" i="23"/>
  <c r="K92" i="23"/>
  <c r="J21" i="23"/>
  <c r="J18" i="23"/>
  <c r="I18" i="23"/>
  <c r="K20" i="23"/>
  <c r="M20" i="23" s="1"/>
  <c r="O20" i="23" s="1"/>
  <c r="K19" i="23"/>
  <c r="H18" i="23"/>
  <c r="G21" i="23"/>
  <c r="I21" i="23"/>
  <c r="K52" i="23"/>
  <c r="J51" i="23"/>
  <c r="N27" i="59" l="1"/>
  <c r="P29" i="59"/>
  <c r="P27" i="59" s="1"/>
  <c r="N37" i="59"/>
  <c r="P39" i="59"/>
  <c r="P37" i="59" s="1"/>
  <c r="P56" i="59"/>
  <c r="N52" i="59"/>
  <c r="P74" i="59"/>
  <c r="P73" i="59" s="1"/>
  <c r="P72" i="59" s="1"/>
  <c r="N73" i="59"/>
  <c r="P113" i="59"/>
  <c r="P112" i="59" s="1"/>
  <c r="N112" i="59"/>
  <c r="P121" i="59"/>
  <c r="P118" i="59" s="1"/>
  <c r="N118" i="59"/>
  <c r="P65" i="59"/>
  <c r="P64" i="59" s="1"/>
  <c r="N64" i="59"/>
  <c r="P91" i="59"/>
  <c r="P90" i="59" s="1"/>
  <c r="P89" i="59" s="1"/>
  <c r="N90" i="59"/>
  <c r="N89" i="59" s="1"/>
  <c r="N10" i="59"/>
  <c r="N9" i="59" s="1"/>
  <c r="P12" i="59"/>
  <c r="P10" i="59" s="1"/>
  <c r="P9" i="59" s="1"/>
  <c r="P33" i="59"/>
  <c r="P32" i="59" s="1"/>
  <c r="P31" i="59" s="1"/>
  <c r="N32" i="59"/>
  <c r="N31" i="59" s="1"/>
  <c r="N30" i="59" s="1"/>
  <c r="P43" i="59"/>
  <c r="P42" i="59" s="1"/>
  <c r="P41" i="59" s="1"/>
  <c r="P40" i="59" s="1"/>
  <c r="N42" i="59"/>
  <c r="N41" i="59" s="1"/>
  <c r="N40" i="59" s="1"/>
  <c r="P57" i="59"/>
  <c r="N53" i="59"/>
  <c r="P53" i="59" s="1"/>
  <c r="P95" i="59"/>
  <c r="P93" i="59" s="1"/>
  <c r="N94" i="59"/>
  <c r="N93" i="59" s="1"/>
  <c r="N18" i="59"/>
  <c r="P20" i="59"/>
  <c r="P18" i="59" s="1"/>
  <c r="P16" i="59"/>
  <c r="P15" i="59" s="1"/>
  <c r="P14" i="59" s="1"/>
  <c r="N15" i="59"/>
  <c r="N14" i="59" s="1"/>
  <c r="P63" i="59"/>
  <c r="P62" i="59" s="1"/>
  <c r="N62" i="59"/>
  <c r="P101" i="59"/>
  <c r="P100" i="59" s="1"/>
  <c r="P98" i="59" s="1"/>
  <c r="P97" i="59" s="1"/>
  <c r="N100" i="59"/>
  <c r="N98" i="59" s="1"/>
  <c r="N97" i="59" s="1"/>
  <c r="P116" i="59"/>
  <c r="P115" i="59" s="1"/>
  <c r="N115" i="59"/>
  <c r="P71" i="59"/>
  <c r="P69" i="59" s="1"/>
  <c r="P67" i="59" s="1"/>
  <c r="N69" i="59"/>
  <c r="N67" i="59" s="1"/>
  <c r="P50" i="59"/>
  <c r="P49" i="59" s="1"/>
  <c r="P46" i="59" s="1"/>
  <c r="N49" i="59"/>
  <c r="N46" i="59" s="1"/>
  <c r="P78" i="59"/>
  <c r="P77" i="59" s="1"/>
  <c r="N77" i="59"/>
  <c r="P25" i="59"/>
  <c r="P21" i="59" s="1"/>
  <c r="N21" i="59"/>
  <c r="N13" i="59" s="1"/>
  <c r="N8" i="59" s="1"/>
  <c r="L53" i="59"/>
  <c r="L94" i="59"/>
  <c r="L93" i="59" s="1"/>
  <c r="L79" i="59" s="1"/>
  <c r="L62" i="59"/>
  <c r="L115" i="59"/>
  <c r="K46" i="59"/>
  <c r="L68" i="59"/>
  <c r="L67" i="59" s="1"/>
  <c r="L49" i="59"/>
  <c r="L46" i="59" s="1"/>
  <c r="L77" i="59"/>
  <c r="L72" i="59" s="1"/>
  <c r="L52" i="59"/>
  <c r="L73" i="59"/>
  <c r="L118" i="59"/>
  <c r="L64" i="59"/>
  <c r="L61" i="59" s="1"/>
  <c r="L90" i="59"/>
  <c r="L89" i="59" s="1"/>
  <c r="J16" i="20"/>
  <c r="J8" i="20"/>
  <c r="J20" i="20"/>
  <c r="J23" i="20"/>
  <c r="K66" i="23"/>
  <c r="M67" i="23"/>
  <c r="K51" i="23"/>
  <c r="M52" i="23"/>
  <c r="K18" i="23"/>
  <c r="M19" i="23"/>
  <c r="K91" i="23"/>
  <c r="K88" i="23" s="1"/>
  <c r="M92" i="23"/>
  <c r="L32" i="59"/>
  <c r="L31" i="59" s="1"/>
  <c r="L42" i="59"/>
  <c r="L41" i="59" s="1"/>
  <c r="L40" i="59" s="1"/>
  <c r="K45" i="59"/>
  <c r="K13" i="59"/>
  <c r="K98" i="59"/>
  <c r="K97" i="59" s="1"/>
  <c r="L10" i="59"/>
  <c r="L9" i="59" s="1"/>
  <c r="L21" i="59"/>
  <c r="L18" i="59"/>
  <c r="K79" i="59"/>
  <c r="L100" i="59"/>
  <c r="K66" i="59"/>
  <c r="L37" i="59"/>
  <c r="L112" i="59"/>
  <c r="L15" i="59"/>
  <c r="L14" i="59" s="1"/>
  <c r="K111" i="59"/>
  <c r="K110" i="59" s="1"/>
  <c r="K109" i="59" s="1"/>
  <c r="K108" i="59" s="1"/>
  <c r="K30" i="59"/>
  <c r="G34" i="20"/>
  <c r="H34" i="20"/>
  <c r="H31" i="20"/>
  <c r="H29" i="20"/>
  <c r="G29" i="20"/>
  <c r="H27" i="20"/>
  <c r="G27" i="20"/>
  <c r="H23" i="20"/>
  <c r="G23" i="20"/>
  <c r="H20" i="20"/>
  <c r="G20" i="20"/>
  <c r="H16" i="20"/>
  <c r="G16" i="20"/>
  <c r="H14" i="20"/>
  <c r="G14" i="20"/>
  <c r="H8" i="20"/>
  <c r="K11" i="23"/>
  <c r="M11" i="23" s="1"/>
  <c r="O11" i="23" s="1"/>
  <c r="K12" i="23"/>
  <c r="M12" i="23" s="1"/>
  <c r="K16" i="23"/>
  <c r="M16" i="23" s="1"/>
  <c r="O16" i="23" s="1"/>
  <c r="K17" i="23"/>
  <c r="M17" i="23" s="1"/>
  <c r="O17" i="23" s="1"/>
  <c r="K22" i="23"/>
  <c r="M22" i="23" s="1"/>
  <c r="O22" i="23" s="1"/>
  <c r="K23" i="23"/>
  <c r="M23" i="23" s="1"/>
  <c r="O23" i="23" s="1"/>
  <c r="K24" i="23"/>
  <c r="M24" i="23" s="1"/>
  <c r="O24" i="23" s="1"/>
  <c r="K25" i="23"/>
  <c r="M25" i="23" s="1"/>
  <c r="O25" i="23" s="1"/>
  <c r="O21" i="23" s="1"/>
  <c r="K29" i="23"/>
  <c r="K33" i="23"/>
  <c r="M33" i="23" s="1"/>
  <c r="O33" i="23" s="1"/>
  <c r="K34" i="23"/>
  <c r="M34" i="23" s="1"/>
  <c r="O34" i="23" s="1"/>
  <c r="K37" i="23"/>
  <c r="M37" i="23" s="1"/>
  <c r="O37" i="23" s="1"/>
  <c r="K39" i="23"/>
  <c r="M39" i="23" s="1"/>
  <c r="O39" i="23" s="1"/>
  <c r="K45" i="23"/>
  <c r="M45" i="23" s="1"/>
  <c r="O45" i="23" s="1"/>
  <c r="K46" i="23"/>
  <c r="M46" i="23" s="1"/>
  <c r="O46" i="23" s="1"/>
  <c r="K123" i="23"/>
  <c r="M123" i="23" s="1"/>
  <c r="O123" i="23" s="1"/>
  <c r="K122" i="23"/>
  <c r="M122" i="23" s="1"/>
  <c r="O122" i="23" s="1"/>
  <c r="K124" i="23"/>
  <c r="M124" i="23" s="1"/>
  <c r="O124" i="23" s="1"/>
  <c r="K119" i="23"/>
  <c r="M119" i="23" s="1"/>
  <c r="O119" i="23" s="1"/>
  <c r="K117" i="23"/>
  <c r="M117" i="23" s="1"/>
  <c r="O117" i="23" s="1"/>
  <c r="K115" i="23"/>
  <c r="M115" i="23" s="1"/>
  <c r="O115" i="23" s="1"/>
  <c r="K114" i="23"/>
  <c r="M114" i="23" s="1"/>
  <c r="K107" i="23"/>
  <c r="M107" i="23" s="1"/>
  <c r="K104" i="23"/>
  <c r="M104" i="23" s="1"/>
  <c r="O104" i="23" s="1"/>
  <c r="K105" i="23"/>
  <c r="M105" i="23" s="1"/>
  <c r="O105" i="23" s="1"/>
  <c r="K106" i="23"/>
  <c r="M106" i="23" s="1"/>
  <c r="O106" i="23" s="1"/>
  <c r="K103" i="23"/>
  <c r="K102" i="23"/>
  <c r="J49" i="23"/>
  <c r="J48" i="23" s="1"/>
  <c r="K50" i="23"/>
  <c r="M50" i="23" s="1"/>
  <c r="O50" i="23" s="1"/>
  <c r="O49" i="23" s="1"/>
  <c r="O48" i="23" s="1"/>
  <c r="K58" i="23"/>
  <c r="M58" i="23" s="1"/>
  <c r="O58" i="23" s="1"/>
  <c r="K59" i="23"/>
  <c r="M59" i="23" s="1"/>
  <c r="O59" i="23" s="1"/>
  <c r="K65" i="23"/>
  <c r="K73" i="23"/>
  <c r="K96" i="23"/>
  <c r="M96" i="23" s="1"/>
  <c r="J127" i="23"/>
  <c r="K125" i="23"/>
  <c r="J121" i="23"/>
  <c r="J116" i="23"/>
  <c r="J113" i="23"/>
  <c r="J95" i="23"/>
  <c r="J94" i="23" s="1"/>
  <c r="J88" i="23"/>
  <c r="J72" i="23"/>
  <c r="J71" i="23" s="1"/>
  <c r="K48" i="23"/>
  <c r="J44" i="23"/>
  <c r="J43" i="23" s="1"/>
  <c r="J42" i="23" s="1"/>
  <c r="J36" i="23"/>
  <c r="J32" i="23"/>
  <c r="J31" i="23" s="1"/>
  <c r="J27" i="23"/>
  <c r="J15" i="23"/>
  <c r="J14" i="23" s="1"/>
  <c r="J13" i="23" s="1"/>
  <c r="J10" i="23"/>
  <c r="J9" i="23" s="1"/>
  <c r="G10" i="18"/>
  <c r="G14" i="18"/>
  <c r="G21" i="18"/>
  <c r="G25" i="18"/>
  <c r="G31" i="18"/>
  <c r="G35" i="18"/>
  <c r="G39" i="18"/>
  <c r="H42" i="18"/>
  <c r="J42" i="18" s="1"/>
  <c r="H41" i="18"/>
  <c r="J41" i="18" s="1"/>
  <c r="H40" i="18"/>
  <c r="J40" i="18" s="1"/>
  <c r="H38" i="18"/>
  <c r="H37" i="18"/>
  <c r="J37" i="18" s="1"/>
  <c r="H34" i="18"/>
  <c r="J34" i="18" s="1"/>
  <c r="H33" i="18"/>
  <c r="H26" i="18"/>
  <c r="H22" i="18"/>
  <c r="H11" i="18"/>
  <c r="H16" i="18"/>
  <c r="J16" i="18" s="1"/>
  <c r="H15" i="18"/>
  <c r="J15" i="18" s="1"/>
  <c r="J14" i="18" s="1"/>
  <c r="P66" i="59" l="1"/>
  <c r="O44" i="23"/>
  <c r="O43" i="23" s="1"/>
  <c r="O42" i="23" s="1"/>
  <c r="P61" i="59"/>
  <c r="P13" i="59"/>
  <c r="P30" i="59"/>
  <c r="L111" i="59"/>
  <c r="L110" i="59" s="1"/>
  <c r="L109" i="59" s="1"/>
  <c r="L108" i="59" s="1"/>
  <c r="N72" i="59"/>
  <c r="N66" i="59" s="1"/>
  <c r="N79" i="59"/>
  <c r="N61" i="59"/>
  <c r="N111" i="59"/>
  <c r="N110" i="59" s="1"/>
  <c r="N109" i="59" s="1"/>
  <c r="N108" i="59" s="1"/>
  <c r="N51" i="59"/>
  <c r="P79" i="59"/>
  <c r="P111" i="59"/>
  <c r="P110" i="59" s="1"/>
  <c r="P109" i="59" s="1"/>
  <c r="P108" i="59" s="1"/>
  <c r="P51" i="59"/>
  <c r="P45" i="59" s="1"/>
  <c r="M95" i="23"/>
  <c r="M94" i="23" s="1"/>
  <c r="O96" i="23"/>
  <c r="O95" i="23" s="1"/>
  <c r="O94" i="23" s="1"/>
  <c r="M113" i="23"/>
  <c r="O114" i="23"/>
  <c r="O113" i="23" s="1"/>
  <c r="O32" i="23"/>
  <c r="O31" i="23" s="1"/>
  <c r="M10" i="23"/>
  <c r="M9" i="23" s="1"/>
  <c r="O12" i="23"/>
  <c r="O10" i="23" s="1"/>
  <c r="O9" i="23" s="1"/>
  <c r="M18" i="23"/>
  <c r="O19" i="23"/>
  <c r="O18" i="23" s="1"/>
  <c r="M66" i="23"/>
  <c r="O67" i="23"/>
  <c r="O66" i="23" s="1"/>
  <c r="O121" i="23"/>
  <c r="O36" i="23"/>
  <c r="O15" i="23"/>
  <c r="O14" i="23" s="1"/>
  <c r="O13" i="23" s="1"/>
  <c r="O8" i="23" s="1"/>
  <c r="M91" i="23"/>
  <c r="M88" i="23" s="1"/>
  <c r="O92" i="23"/>
  <c r="O91" i="23" s="1"/>
  <c r="O88" i="23" s="1"/>
  <c r="M51" i="23"/>
  <c r="O52" i="23"/>
  <c r="O51" i="23" s="1"/>
  <c r="L66" i="59"/>
  <c r="L69" i="59"/>
  <c r="K8" i="59"/>
  <c r="K127" i="59" s="1"/>
  <c r="L51" i="59"/>
  <c r="L45" i="59" s="1"/>
  <c r="J36" i="20"/>
  <c r="H21" i="18"/>
  <c r="J22" i="18"/>
  <c r="J21" i="18" s="1"/>
  <c r="J20" i="18" s="1"/>
  <c r="H25" i="18"/>
  <c r="J26" i="18"/>
  <c r="J25" i="18" s="1"/>
  <c r="H35" i="18"/>
  <c r="J38" i="18"/>
  <c r="J35" i="18" s="1"/>
  <c r="H31" i="18"/>
  <c r="J33" i="18"/>
  <c r="J31" i="18" s="1"/>
  <c r="J39" i="18"/>
  <c r="G9" i="18"/>
  <c r="G8" i="18" s="1"/>
  <c r="G43" i="18" s="1"/>
  <c r="M15" i="23"/>
  <c r="M14" i="23" s="1"/>
  <c r="M44" i="23"/>
  <c r="M43" i="23" s="1"/>
  <c r="M42" i="23" s="1"/>
  <c r="M32" i="23"/>
  <c r="M31" i="23" s="1"/>
  <c r="M21" i="23"/>
  <c r="K95" i="23"/>
  <c r="K94" i="23" s="1"/>
  <c r="K83" i="23" s="1"/>
  <c r="K72" i="23"/>
  <c r="M72" i="23"/>
  <c r="M70" i="23" s="1"/>
  <c r="K64" i="23"/>
  <c r="K63" i="23" s="1"/>
  <c r="M65" i="23"/>
  <c r="M121" i="23"/>
  <c r="M112" i="23" s="1"/>
  <c r="M111" i="23" s="1"/>
  <c r="K27" i="23"/>
  <c r="M29" i="23"/>
  <c r="J83" i="23"/>
  <c r="M102" i="23"/>
  <c r="K100" i="23"/>
  <c r="K99" i="23" s="1"/>
  <c r="K98" i="23" s="1"/>
  <c r="M36" i="23"/>
  <c r="J69" i="23"/>
  <c r="J68" i="23" s="1"/>
  <c r="J70" i="23"/>
  <c r="H10" i="18"/>
  <c r="J11" i="18"/>
  <c r="J10" i="18" s="1"/>
  <c r="J9" i="18" s="1"/>
  <c r="L30" i="59"/>
  <c r="G20" i="18"/>
  <c r="G30" i="18"/>
  <c r="G29" i="18" s="1"/>
  <c r="K36" i="23"/>
  <c r="K121" i="23"/>
  <c r="K10" i="23"/>
  <c r="K9" i="23" s="1"/>
  <c r="K44" i="23"/>
  <c r="K43" i="23" s="1"/>
  <c r="K42" i="23" s="1"/>
  <c r="K32" i="23"/>
  <c r="K31" i="23" s="1"/>
  <c r="K30" i="23" s="1"/>
  <c r="K15" i="23"/>
  <c r="K14" i="23" s="1"/>
  <c r="J47" i="23"/>
  <c r="K21" i="23"/>
  <c r="L13" i="59"/>
  <c r="L98" i="59"/>
  <c r="L97" i="59" s="1"/>
  <c r="K113" i="23"/>
  <c r="J112" i="23"/>
  <c r="J111" i="23" s="1"/>
  <c r="J110" i="23" s="1"/>
  <c r="J109" i="23" s="1"/>
  <c r="H36" i="20"/>
  <c r="G36" i="20"/>
  <c r="J30" i="23"/>
  <c r="J8" i="23" s="1"/>
  <c r="H20" i="18"/>
  <c r="H39" i="18"/>
  <c r="H14" i="18"/>
  <c r="H9" i="18" s="1"/>
  <c r="P127" i="59" l="1"/>
  <c r="M13" i="23"/>
  <c r="M8" i="23" s="1"/>
  <c r="N45" i="59"/>
  <c r="N127" i="59" s="1"/>
  <c r="M83" i="23"/>
  <c r="M100" i="23"/>
  <c r="M99" i="23" s="1"/>
  <c r="M98" i="23" s="1"/>
  <c r="M130" i="23" s="1"/>
  <c r="O102" i="23"/>
  <c r="O100" i="23" s="1"/>
  <c r="O83" i="23"/>
  <c r="O30" i="23"/>
  <c r="M64" i="23"/>
  <c r="M63" i="23" s="1"/>
  <c r="O65" i="23"/>
  <c r="O64" i="23" s="1"/>
  <c r="O63" i="23" s="1"/>
  <c r="O112" i="23"/>
  <c r="O111" i="23" s="1"/>
  <c r="M30" i="23"/>
  <c r="M27" i="23"/>
  <c r="O29" i="23"/>
  <c r="O27" i="23" s="1"/>
  <c r="J30" i="18"/>
  <c r="J29" i="18" s="1"/>
  <c r="J8" i="18"/>
  <c r="J43" i="18" s="1"/>
  <c r="H30" i="18"/>
  <c r="H29" i="18" s="1"/>
  <c r="K112" i="23"/>
  <c r="K111" i="23" s="1"/>
  <c r="K69" i="23"/>
  <c r="K68" i="23" s="1"/>
  <c r="K71" i="23"/>
  <c r="M69" i="23"/>
  <c r="M68" i="23" s="1"/>
  <c r="K70" i="23"/>
  <c r="L8" i="59"/>
  <c r="L127" i="59" s="1"/>
  <c r="K13" i="23"/>
  <c r="K8" i="23" s="1"/>
  <c r="J130" i="23"/>
  <c r="H8" i="18"/>
  <c r="H43" i="18" s="1"/>
  <c r="I19" i="56"/>
  <c r="F19" i="56"/>
  <c r="E19" i="56"/>
  <c r="I20" i="56"/>
  <c r="F20" i="56"/>
  <c r="E20" i="56"/>
  <c r="F21" i="18"/>
  <c r="E21" i="18"/>
  <c r="F18" i="18"/>
  <c r="E18" i="18"/>
  <c r="O99" i="23" l="1"/>
  <c r="O98" i="23" s="1"/>
  <c r="O130" i="23" s="1"/>
  <c r="J39" i="58"/>
  <c r="I39" i="58"/>
  <c r="H39" i="58"/>
  <c r="J40" i="58"/>
  <c r="I40" i="58"/>
  <c r="H40" i="58"/>
  <c r="I48" i="23"/>
  <c r="H48" i="23"/>
  <c r="J73" i="58" l="1"/>
  <c r="G16" i="57"/>
  <c r="F16" i="57"/>
  <c r="E16" i="57"/>
  <c r="G9" i="57"/>
  <c r="F9" i="57"/>
  <c r="E9" i="57"/>
  <c r="F20" i="20"/>
  <c r="E20" i="20"/>
  <c r="F16" i="20"/>
  <c r="E16" i="20"/>
  <c r="I25" i="60"/>
  <c r="J25" i="60"/>
  <c r="H25" i="58"/>
  <c r="J25" i="58"/>
  <c r="I25" i="58"/>
  <c r="K46" i="60"/>
  <c r="J46" i="60"/>
  <c r="I46" i="60"/>
  <c r="K40" i="60"/>
  <c r="J40" i="60"/>
  <c r="I40" i="60"/>
  <c r="J115" i="59"/>
  <c r="I115" i="59"/>
  <c r="J68" i="59"/>
  <c r="J67" i="59" s="1"/>
  <c r="I68" i="59"/>
  <c r="I67" i="59" s="1"/>
  <c r="J46" i="59"/>
  <c r="J53" i="59"/>
  <c r="I53" i="59"/>
  <c r="I46" i="59"/>
  <c r="J37" i="59"/>
  <c r="I37" i="59"/>
  <c r="J43" i="58" l="1"/>
  <c r="I43" i="58"/>
  <c r="H43" i="58"/>
  <c r="I72" i="23"/>
  <c r="I71" i="23" s="1"/>
  <c r="H72" i="23"/>
  <c r="H71" i="23" s="1"/>
  <c r="H100" i="23"/>
  <c r="H116" i="23"/>
  <c r="I116" i="23"/>
  <c r="K116" i="23" s="1"/>
  <c r="I36" i="23"/>
  <c r="H36" i="23"/>
  <c r="I27" i="56"/>
  <c r="I26" i="56" s="1"/>
  <c r="F27" i="56"/>
  <c r="F26" i="56" s="1"/>
  <c r="I36" i="56"/>
  <c r="F36" i="56"/>
  <c r="E36" i="56"/>
  <c r="E27" i="56"/>
  <c r="E26" i="56" s="1"/>
  <c r="E33" i="56"/>
  <c r="K110" i="23" l="1"/>
  <c r="K109" i="23" s="1"/>
  <c r="M116" i="23"/>
  <c r="H69" i="23"/>
  <c r="H70" i="23"/>
  <c r="I69" i="23"/>
  <c r="I70" i="23"/>
  <c r="E31" i="18"/>
  <c r="E32" i="18"/>
  <c r="E35" i="18"/>
  <c r="E36" i="18"/>
  <c r="F25" i="18"/>
  <c r="F20" i="18" s="1"/>
  <c r="E25" i="18"/>
  <c r="E20" i="18" s="1"/>
  <c r="F39" i="18"/>
  <c r="E39" i="18"/>
  <c r="M110" i="23" l="1"/>
  <c r="M109" i="23" s="1"/>
  <c r="O116" i="23"/>
  <c r="O110" i="23" s="1"/>
  <c r="O109" i="23" s="1"/>
  <c r="E30" i="18"/>
  <c r="I29" i="56"/>
  <c r="G29" i="56"/>
  <c r="F29" i="56"/>
  <c r="E29" i="56"/>
  <c r="D29" i="56"/>
  <c r="G33" i="56"/>
  <c r="D32" i="18"/>
  <c r="G20" i="57" l="1"/>
  <c r="E27" i="57"/>
  <c r="I88" i="60" l="1"/>
  <c r="J27" i="59" l="1"/>
  <c r="I27" i="59"/>
  <c r="I118" i="59"/>
  <c r="J100" i="59"/>
  <c r="I82" i="58"/>
  <c r="H87" i="58"/>
  <c r="H82" i="58" s="1"/>
  <c r="H121" i="23"/>
  <c r="I91" i="23"/>
  <c r="I88" i="23" s="1"/>
  <c r="H91" i="23"/>
  <c r="H88" i="23" s="1"/>
  <c r="I27" i="23"/>
  <c r="H27" i="23"/>
  <c r="G32" i="56" l="1"/>
  <c r="G28" i="56"/>
  <c r="G27" i="56" s="1"/>
  <c r="G15" i="56"/>
  <c r="G10" i="56" s="1"/>
  <c r="G9" i="56" s="1"/>
  <c r="G13" i="56"/>
  <c r="G11" i="56"/>
  <c r="G26" i="56" l="1"/>
  <c r="G39" i="56" s="1"/>
  <c r="F8" i="20" l="1"/>
  <c r="E8" i="20"/>
  <c r="I92" i="60" l="1"/>
  <c r="I85" i="60"/>
  <c r="I84" i="60" s="1"/>
  <c r="I83" i="60" s="1"/>
  <c r="I82" i="60" s="1"/>
  <c r="I81" i="60" s="1"/>
  <c r="I73" i="60"/>
  <c r="I72" i="60" s="1"/>
  <c r="I70" i="60"/>
  <c r="I69" i="60" s="1"/>
  <c r="I59" i="60" s="1"/>
  <c r="I56" i="60"/>
  <c r="I55" i="60" s="1"/>
  <c r="I51" i="60" s="1"/>
  <c r="I49" i="60"/>
  <c r="I48" i="60" s="1"/>
  <c r="I44" i="60"/>
  <c r="I43" i="60" s="1"/>
  <c r="I39" i="60" s="1"/>
  <c r="I36" i="60"/>
  <c r="I35" i="60" s="1"/>
  <c r="I34" i="60" s="1"/>
  <c r="I29" i="60"/>
  <c r="I28" i="60" s="1"/>
  <c r="I27" i="60" s="1"/>
  <c r="I9" i="60" s="1"/>
  <c r="I16" i="60"/>
  <c r="I15" i="60" s="1"/>
  <c r="I14" i="60" s="1"/>
  <c r="I11" i="60"/>
  <c r="I10" i="60" s="1"/>
  <c r="I112" i="59"/>
  <c r="I111" i="59" s="1"/>
  <c r="I110" i="59" s="1"/>
  <c r="I100" i="59"/>
  <c r="I98" i="59" s="1"/>
  <c r="I97" i="59" s="1"/>
  <c r="I94" i="59"/>
  <c r="I93" i="59" s="1"/>
  <c r="I79" i="59" s="1"/>
  <c r="I73" i="59"/>
  <c r="I72" i="59" s="1"/>
  <c r="I42" i="59"/>
  <c r="I41" i="59" s="1"/>
  <c r="I40" i="59" s="1"/>
  <c r="I52" i="59"/>
  <c r="I51" i="59" s="1"/>
  <c r="I45" i="59" s="1"/>
  <c r="I32" i="59"/>
  <c r="I31" i="59" s="1"/>
  <c r="I15" i="59"/>
  <c r="I14" i="59" s="1"/>
  <c r="I13" i="59" s="1"/>
  <c r="I10" i="59"/>
  <c r="I9" i="59" s="1"/>
  <c r="I66" i="59" l="1"/>
  <c r="I69" i="59"/>
  <c r="I109" i="59"/>
  <c r="I108" i="59" s="1"/>
  <c r="I30" i="59"/>
  <c r="I8" i="59" s="1"/>
  <c r="I124" i="59"/>
  <c r="J124" i="59"/>
  <c r="E31" i="57"/>
  <c r="E29" i="57"/>
  <c r="E23" i="57"/>
  <c r="E20" i="57"/>
  <c r="E14" i="57"/>
  <c r="E34" i="20"/>
  <c r="F34" i="20"/>
  <c r="E29" i="20"/>
  <c r="E27" i="20"/>
  <c r="E23" i="20"/>
  <c r="E14" i="20"/>
  <c r="H36" i="58"/>
  <c r="H35" i="58" s="1"/>
  <c r="H34" i="58" s="1"/>
  <c r="H91" i="58"/>
  <c r="H73" i="58"/>
  <c r="H72" i="58" s="1"/>
  <c r="H71" i="58" s="1"/>
  <c r="H84" i="58"/>
  <c r="H83" i="58" s="1"/>
  <c r="H81" i="58" s="1"/>
  <c r="H80" i="58" s="1"/>
  <c r="H69" i="58"/>
  <c r="H68" i="58" s="1"/>
  <c r="H58" i="58" s="1"/>
  <c r="H55" i="58"/>
  <c r="H54" i="58" s="1"/>
  <c r="H50" i="58" s="1"/>
  <c r="H44" i="58"/>
  <c r="H29" i="58"/>
  <c r="H28" i="58" s="1"/>
  <c r="H27" i="58" s="1"/>
  <c r="H9" i="58" s="1"/>
  <c r="H16" i="58"/>
  <c r="H15" i="58" s="1"/>
  <c r="H14" i="58" s="1"/>
  <c r="H11" i="58"/>
  <c r="H10" i="58" s="1"/>
  <c r="H127" i="23"/>
  <c r="I127" i="59" l="1"/>
  <c r="I94" i="60"/>
  <c r="E36" i="20"/>
  <c r="E33" i="57"/>
  <c r="H93" i="58"/>
  <c r="I100" i="23"/>
  <c r="H113" i="23"/>
  <c r="H112" i="23" s="1"/>
  <c r="H111" i="23" s="1"/>
  <c r="H99" i="23"/>
  <c r="H98" i="23" s="1"/>
  <c r="H95" i="23"/>
  <c r="H94" i="23" s="1"/>
  <c r="H83" i="23" s="1"/>
  <c r="H68" i="23"/>
  <c r="H54" i="23"/>
  <c r="H53" i="23" s="1"/>
  <c r="H47" i="23" s="1"/>
  <c r="H32" i="23"/>
  <c r="H31" i="23" s="1"/>
  <c r="H30" i="23" s="1"/>
  <c r="H15" i="23"/>
  <c r="H14" i="23" s="1"/>
  <c r="H13" i="23" s="1"/>
  <c r="H10" i="23"/>
  <c r="H9" i="23" s="1"/>
  <c r="H44" i="23"/>
  <c r="H43" i="23" s="1"/>
  <c r="H42" i="23" s="1"/>
  <c r="E28" i="56"/>
  <c r="E32" i="56"/>
  <c r="E14" i="18"/>
  <c r="E15" i="56"/>
  <c r="E11" i="56"/>
  <c r="E13" i="56"/>
  <c r="H8" i="23" l="1"/>
  <c r="H110" i="23"/>
  <c r="H109" i="23" s="1"/>
  <c r="E10" i="56"/>
  <c r="E9" i="56" s="1"/>
  <c r="E29" i="18"/>
  <c r="E12" i="18"/>
  <c r="E10" i="18"/>
  <c r="H130" i="23" l="1"/>
  <c r="E39" i="56"/>
  <c r="E9" i="18"/>
  <c r="E8" i="18" s="1"/>
  <c r="E43" i="18" s="1"/>
  <c r="K44" i="60"/>
  <c r="K43" i="60" s="1"/>
  <c r="J44" i="60"/>
  <c r="J43" i="60" s="1"/>
  <c r="J11" i="58"/>
  <c r="J52" i="59"/>
  <c r="J51" i="59" s="1"/>
  <c r="J10" i="59"/>
  <c r="I54" i="23" l="1"/>
  <c r="K54" i="23" l="1"/>
  <c r="I53" i="23"/>
  <c r="J44" i="58"/>
  <c r="I44" i="58"/>
  <c r="M54" i="23" l="1"/>
  <c r="K53" i="23"/>
  <c r="K47" i="23" s="1"/>
  <c r="K130" i="23" s="1"/>
  <c r="I73" i="58"/>
  <c r="M53" i="23" l="1"/>
  <c r="M47" i="23" s="1"/>
  <c r="O54" i="23"/>
  <c r="K73" i="60"/>
  <c r="K72" i="60" s="1"/>
  <c r="J73" i="60"/>
  <c r="J72" i="60" s="1"/>
  <c r="K92" i="60"/>
  <c r="J92" i="60"/>
  <c r="K88" i="60"/>
  <c r="J88" i="60"/>
  <c r="J84" i="60" s="1"/>
  <c r="J83" i="60" s="1"/>
  <c r="J82" i="60" s="1"/>
  <c r="J81" i="60" s="1"/>
  <c r="K85" i="60"/>
  <c r="J85" i="60"/>
  <c r="K70" i="60"/>
  <c r="K69" i="60" s="1"/>
  <c r="K59" i="60" s="1"/>
  <c r="J70" i="60"/>
  <c r="J69" i="60" s="1"/>
  <c r="J59" i="60" s="1"/>
  <c r="K56" i="60"/>
  <c r="K55" i="60" s="1"/>
  <c r="K51" i="60" s="1"/>
  <c r="J56" i="60"/>
  <c r="J55" i="60" s="1"/>
  <c r="J51" i="60" s="1"/>
  <c r="K49" i="60"/>
  <c r="K48" i="60" s="1"/>
  <c r="K39" i="60" s="1"/>
  <c r="J49" i="60"/>
  <c r="J48" i="60" s="1"/>
  <c r="J39" i="60" s="1"/>
  <c r="K36" i="60"/>
  <c r="K35" i="60" s="1"/>
  <c r="K34" i="60" s="1"/>
  <c r="J36" i="60"/>
  <c r="J35" i="60" s="1"/>
  <c r="J34" i="60" s="1"/>
  <c r="J28" i="60"/>
  <c r="J27" i="60" s="1"/>
  <c r="K29" i="60"/>
  <c r="K28" i="60" s="1"/>
  <c r="K27" i="60" s="1"/>
  <c r="J29" i="60"/>
  <c r="K19" i="60"/>
  <c r="K15" i="60" s="1"/>
  <c r="K14" i="60" s="1"/>
  <c r="J19" i="60"/>
  <c r="K16" i="60"/>
  <c r="J16" i="60"/>
  <c r="K11" i="60"/>
  <c r="K10" i="60" s="1"/>
  <c r="J11" i="60"/>
  <c r="J10" i="60" s="1"/>
  <c r="J112" i="59"/>
  <c r="J118" i="59"/>
  <c r="J98" i="59"/>
  <c r="J97" i="59" s="1"/>
  <c r="J94" i="59"/>
  <c r="J93" i="59" s="1"/>
  <c r="J79" i="59" s="1"/>
  <c r="J73" i="59"/>
  <c r="J72" i="59" s="1"/>
  <c r="J62" i="59"/>
  <c r="J61" i="59" s="1"/>
  <c r="J45" i="59" s="1"/>
  <c r="J42" i="59"/>
  <c r="J41" i="59" s="1"/>
  <c r="J40" i="59" s="1"/>
  <c r="J32" i="59"/>
  <c r="J31" i="59" s="1"/>
  <c r="J21" i="59"/>
  <c r="J15" i="59"/>
  <c r="J14" i="59" s="1"/>
  <c r="J9" i="59"/>
  <c r="J91" i="58"/>
  <c r="I91" i="58"/>
  <c r="J84" i="58"/>
  <c r="J83" i="58" s="1"/>
  <c r="I84" i="58"/>
  <c r="I83" i="58" s="1"/>
  <c r="J87" i="58"/>
  <c r="I87" i="58"/>
  <c r="I72" i="58"/>
  <c r="I71" i="58" s="1"/>
  <c r="J72" i="58"/>
  <c r="J71" i="58" s="1"/>
  <c r="J68" i="58"/>
  <c r="J58" i="58" s="1"/>
  <c r="J69" i="58"/>
  <c r="I69" i="58"/>
  <c r="I68" i="58" s="1"/>
  <c r="I58" i="58" s="1"/>
  <c r="J55" i="58"/>
  <c r="J54" i="58" s="1"/>
  <c r="J50" i="58" s="1"/>
  <c r="I55" i="58"/>
  <c r="I54" i="58" s="1"/>
  <c r="I50" i="58" s="1"/>
  <c r="I47" i="58"/>
  <c r="J48" i="58"/>
  <c r="I48" i="58"/>
  <c r="J36" i="58"/>
  <c r="J35" i="58" s="1"/>
  <c r="J34" i="58" s="1"/>
  <c r="I36" i="58"/>
  <c r="I35" i="58" s="1"/>
  <c r="I34" i="58" s="1"/>
  <c r="J32" i="58"/>
  <c r="I32" i="58"/>
  <c r="J29" i="58"/>
  <c r="J28" i="58" s="1"/>
  <c r="I29" i="58"/>
  <c r="I28" i="58" s="1"/>
  <c r="J19" i="58"/>
  <c r="I19" i="58"/>
  <c r="J16" i="58"/>
  <c r="J15" i="58" s="1"/>
  <c r="I16" i="58"/>
  <c r="I15" i="58" s="1"/>
  <c r="J10" i="58"/>
  <c r="I11" i="58"/>
  <c r="I10" i="58" s="1"/>
  <c r="I113" i="23"/>
  <c r="I121" i="23"/>
  <c r="I99" i="23"/>
  <c r="I98" i="23" s="1"/>
  <c r="I95" i="23"/>
  <c r="I94" i="23" s="1"/>
  <c r="I83" i="23" s="1"/>
  <c r="I68" i="23"/>
  <c r="I64" i="23"/>
  <c r="I63" i="23" s="1"/>
  <c r="I47" i="23" s="1"/>
  <c r="I44" i="23"/>
  <c r="I43" i="23" s="1"/>
  <c r="I42" i="23" s="1"/>
  <c r="I32" i="23"/>
  <c r="I31" i="23" s="1"/>
  <c r="I30" i="23" s="1"/>
  <c r="I15" i="23"/>
  <c r="I14" i="23" s="1"/>
  <c r="I10" i="23"/>
  <c r="I9" i="23" s="1"/>
  <c r="G31" i="57"/>
  <c r="F31" i="57"/>
  <c r="G29" i="57"/>
  <c r="F29" i="57"/>
  <c r="G27" i="57"/>
  <c r="F27" i="57"/>
  <c r="G23" i="57"/>
  <c r="F23" i="57"/>
  <c r="F20" i="57"/>
  <c r="G14" i="57"/>
  <c r="F14" i="57"/>
  <c r="F29" i="20"/>
  <c r="F27" i="20"/>
  <c r="F23" i="20"/>
  <c r="F14" i="20"/>
  <c r="O53" i="23" l="1"/>
  <c r="O47" i="23" s="1"/>
  <c r="J66" i="59"/>
  <c r="J69" i="59"/>
  <c r="I14" i="58"/>
  <c r="J15" i="60"/>
  <c r="J14" i="60" s="1"/>
  <c r="J9" i="60" s="1"/>
  <c r="K9" i="60"/>
  <c r="J14" i="58"/>
  <c r="J9" i="58" s="1"/>
  <c r="J30" i="59"/>
  <c r="K84" i="60"/>
  <c r="K83" i="60" s="1"/>
  <c r="K82" i="60" s="1"/>
  <c r="K81" i="60" s="1"/>
  <c r="I81" i="58"/>
  <c r="I80" i="58" s="1"/>
  <c r="J82" i="58"/>
  <c r="J81" i="58" s="1"/>
  <c r="J80" i="58" s="1"/>
  <c r="J13" i="59"/>
  <c r="J8" i="59" s="1"/>
  <c r="J111" i="59"/>
  <c r="J110" i="59" s="1"/>
  <c r="I112" i="23"/>
  <c r="I111" i="23" s="1"/>
  <c r="J27" i="58"/>
  <c r="I27" i="58"/>
  <c r="I9" i="58" s="1"/>
  <c r="I13" i="23"/>
  <c r="I8" i="23" s="1"/>
  <c r="F28" i="56"/>
  <c r="I28" i="56"/>
  <c r="I32" i="56"/>
  <c r="F32" i="56"/>
  <c r="I15" i="56"/>
  <c r="F15" i="56"/>
  <c r="I13" i="56"/>
  <c r="F13" i="56"/>
  <c r="I11" i="56"/>
  <c r="F11" i="56"/>
  <c r="F31" i="18"/>
  <c r="F35" i="18"/>
  <c r="F14" i="18"/>
  <c r="F12" i="18"/>
  <c r="F10" i="18"/>
  <c r="F9" i="18" l="1"/>
  <c r="F8" i="18" s="1"/>
  <c r="F30" i="18"/>
  <c r="F29" i="18" s="1"/>
  <c r="J109" i="59"/>
  <c r="J108" i="59" s="1"/>
  <c r="I110" i="23"/>
  <c r="I109" i="23" s="1"/>
  <c r="K94" i="60"/>
  <c r="F10" i="56"/>
  <c r="F9" i="56" s="1"/>
  <c r="I10" i="56"/>
  <c r="I9" i="56" s="1"/>
  <c r="E8" i="71"/>
  <c r="D8" i="71"/>
  <c r="D9" i="52"/>
  <c r="E8" i="61"/>
  <c r="I33" i="56"/>
  <c r="D36" i="56"/>
  <c r="D33" i="56" s="1"/>
  <c r="D28" i="56"/>
  <c r="D32" i="56"/>
  <c r="D35" i="18"/>
  <c r="H36" i="60"/>
  <c r="H35" i="60"/>
  <c r="H34" i="60" s="1"/>
  <c r="H42" i="59"/>
  <c r="H41" i="59" s="1"/>
  <c r="H40" i="59" s="1"/>
  <c r="H37" i="59" s="1"/>
  <c r="G36" i="58"/>
  <c r="G35" i="58"/>
  <c r="G34" i="58" s="1"/>
  <c r="G44" i="23"/>
  <c r="G43" i="23" s="1"/>
  <c r="G42" i="23" s="1"/>
  <c r="F10" i="64"/>
  <c r="E10" i="64"/>
  <c r="C10" i="64"/>
  <c r="D10" i="64"/>
  <c r="D8" i="61"/>
  <c r="H61" i="60"/>
  <c r="H60" i="60"/>
  <c r="H65" i="60"/>
  <c r="H67" i="60"/>
  <c r="H70" i="60"/>
  <c r="H69" i="60" s="1"/>
  <c r="H56" i="60"/>
  <c r="H81" i="59"/>
  <c r="H80" i="59" s="1"/>
  <c r="H85" i="59"/>
  <c r="H87" i="59"/>
  <c r="H94" i="59"/>
  <c r="H93" i="59" s="1"/>
  <c r="H73" i="59"/>
  <c r="H72" i="59" s="1"/>
  <c r="H69" i="59" s="1"/>
  <c r="G60" i="58"/>
  <c r="G59" i="58"/>
  <c r="G64" i="58"/>
  <c r="G63" i="58" s="1"/>
  <c r="G66" i="58"/>
  <c r="G69" i="58"/>
  <c r="G68" i="58" s="1"/>
  <c r="I93" i="58"/>
  <c r="G55" i="58"/>
  <c r="G54" i="58" s="1"/>
  <c r="H11" i="60"/>
  <c r="H10" i="60" s="1"/>
  <c r="H16" i="60"/>
  <c r="H19" i="60"/>
  <c r="H29" i="60"/>
  <c r="H32" i="60"/>
  <c r="H44" i="60"/>
  <c r="H43" i="60" s="1"/>
  <c r="H49" i="60"/>
  <c r="H48" i="60"/>
  <c r="H53" i="60"/>
  <c r="H52" i="60" s="1"/>
  <c r="H51" i="60" s="1"/>
  <c r="H55" i="60"/>
  <c r="H74" i="60"/>
  <c r="H73" i="60" s="1"/>
  <c r="H72" i="60" s="1"/>
  <c r="H85" i="60"/>
  <c r="H88" i="60"/>
  <c r="H84" i="60" s="1"/>
  <c r="H92" i="60"/>
  <c r="J94" i="60"/>
  <c r="H10" i="59"/>
  <c r="H9" i="59" s="1"/>
  <c r="H15" i="59"/>
  <c r="H21" i="59"/>
  <c r="H18" i="59" s="1"/>
  <c r="H32" i="59"/>
  <c r="H35" i="59"/>
  <c r="H52" i="59"/>
  <c r="H51" i="59" s="1"/>
  <c r="H62" i="59"/>
  <c r="H61" i="59" s="1"/>
  <c r="H68" i="59"/>
  <c r="H67" i="59" s="1"/>
  <c r="H100" i="59"/>
  <c r="H98" i="59" s="1"/>
  <c r="H97" i="59" s="1"/>
  <c r="H112" i="59"/>
  <c r="H118" i="59"/>
  <c r="H122" i="59"/>
  <c r="J122" i="59"/>
  <c r="J93" i="58"/>
  <c r="G52" i="58"/>
  <c r="G51" i="58" s="1"/>
  <c r="G50" i="58" s="1"/>
  <c r="G11" i="58"/>
  <c r="G10" i="58"/>
  <c r="G16" i="58"/>
  <c r="G19" i="58"/>
  <c r="G29" i="58"/>
  <c r="G32" i="58"/>
  <c r="G44" i="58"/>
  <c r="G43" i="58" s="1"/>
  <c r="G48" i="58"/>
  <c r="G47" i="58" s="1"/>
  <c r="G73" i="58"/>
  <c r="G72" i="58"/>
  <c r="G71" i="58" s="1"/>
  <c r="G84" i="58"/>
  <c r="G83" i="58" s="1"/>
  <c r="G87" i="58"/>
  <c r="G91" i="58"/>
  <c r="I125" i="23"/>
  <c r="G72" i="23"/>
  <c r="G71" i="23" s="1"/>
  <c r="G10" i="23"/>
  <c r="G9" i="23" s="1"/>
  <c r="G15" i="23"/>
  <c r="G32" i="23"/>
  <c r="G35" i="23"/>
  <c r="G54" i="23"/>
  <c r="G53" i="23" s="1"/>
  <c r="G64" i="23"/>
  <c r="G63" i="23" s="1"/>
  <c r="G95" i="23"/>
  <c r="G94" i="23" s="1"/>
  <c r="G83" i="23" s="1"/>
  <c r="G100" i="23"/>
  <c r="G99" i="23" s="1"/>
  <c r="G98" i="23" s="1"/>
  <c r="G113" i="23"/>
  <c r="G121" i="23"/>
  <c r="G125" i="23"/>
  <c r="G89" i="23"/>
  <c r="G91" i="23"/>
  <c r="G33" i="57"/>
  <c r="D9" i="57"/>
  <c r="D14" i="57"/>
  <c r="D16" i="57"/>
  <c r="D20" i="57"/>
  <c r="D23" i="57"/>
  <c r="D27" i="57"/>
  <c r="D29" i="57"/>
  <c r="D31" i="57"/>
  <c r="F33" i="57"/>
  <c r="D20" i="20"/>
  <c r="F31" i="20"/>
  <c r="F36" i="20" s="1"/>
  <c r="D31" i="20"/>
  <c r="D14" i="20"/>
  <c r="D23" i="20"/>
  <c r="D11" i="56"/>
  <c r="D13" i="56"/>
  <c r="D15" i="56"/>
  <c r="D20" i="56"/>
  <c r="D22" i="56"/>
  <c r="D24" i="56"/>
  <c r="D39" i="18"/>
  <c r="D36" i="18" s="1"/>
  <c r="D27" i="18"/>
  <c r="D23" i="18"/>
  <c r="D31" i="18"/>
  <c r="D21" i="18"/>
  <c r="D9" i="53"/>
  <c r="C9" i="53"/>
  <c r="D8" i="20"/>
  <c r="D27" i="20"/>
  <c r="D29" i="20"/>
  <c r="D16" i="20"/>
  <c r="D10" i="18"/>
  <c r="D12" i="18"/>
  <c r="D14" i="18"/>
  <c r="D8" i="47"/>
  <c r="G69" i="23" l="1"/>
  <c r="G68" i="23" s="1"/>
  <c r="G70" i="23"/>
  <c r="D30" i="18"/>
  <c r="D29" i="18" s="1"/>
  <c r="D9" i="18"/>
  <c r="I130" i="23"/>
  <c r="J127" i="59"/>
  <c r="H39" i="60"/>
  <c r="G112" i="23"/>
  <c r="G110" i="23" s="1"/>
  <c r="G109" i="23" s="1"/>
  <c r="D20" i="18"/>
  <c r="D8" i="18" s="1"/>
  <c r="D43" i="18" s="1"/>
  <c r="I39" i="56"/>
  <c r="F39" i="56"/>
  <c r="D27" i="56"/>
  <c r="D26" i="56" s="1"/>
  <c r="F43" i="18"/>
  <c r="G31" i="23"/>
  <c r="G30" i="23" s="1"/>
  <c r="G47" i="23"/>
  <c r="D10" i="56"/>
  <c r="H64" i="60"/>
  <c r="H59" i="60" s="1"/>
  <c r="H28" i="60"/>
  <c r="H27" i="60" s="1"/>
  <c r="H15" i="60"/>
  <c r="H14" i="60" s="1"/>
  <c r="H9" i="60"/>
  <c r="H111" i="59"/>
  <c r="H109" i="59" s="1"/>
  <c r="H108" i="59" s="1"/>
  <c r="H84" i="59"/>
  <c r="H79" i="59" s="1"/>
  <c r="H31" i="59"/>
  <c r="H30" i="59" s="1"/>
  <c r="H14" i="59"/>
  <c r="H13" i="59" s="1"/>
  <c r="G28" i="58"/>
  <c r="G27" i="58" s="1"/>
  <c r="G15" i="58"/>
  <c r="G14" i="58" s="1"/>
  <c r="G88" i="23"/>
  <c r="G14" i="23"/>
  <c r="G13" i="23" s="1"/>
  <c r="D33" i="57"/>
  <c r="D36" i="20"/>
  <c r="D19" i="56"/>
  <c r="G82" i="58"/>
  <c r="G81" i="58"/>
  <c r="G80" i="58" s="1"/>
  <c r="G39" i="58"/>
  <c r="H66" i="59"/>
  <c r="H45" i="59"/>
  <c r="H83" i="60"/>
  <c r="H82" i="60"/>
  <c r="H81" i="60" s="1"/>
  <c r="G58" i="58"/>
  <c r="G111" i="23" l="1"/>
  <c r="G9" i="58"/>
  <c r="G8" i="23"/>
  <c r="G130" i="23" s="1"/>
  <c r="D9" i="56"/>
  <c r="D39" i="56" s="1"/>
  <c r="H110" i="59"/>
  <c r="H8" i="59"/>
  <c r="H127" i="59" s="1"/>
  <c r="H94" i="60"/>
  <c r="G93" i="58"/>
</calcChain>
</file>

<file path=xl/sharedStrings.xml><?xml version="1.0" encoding="utf-8"?>
<sst xmlns="http://schemas.openxmlformats.org/spreadsheetml/2006/main" count="2605" uniqueCount="445">
  <si>
    <t>Дефицит бюджета</t>
  </si>
  <si>
    <t>Источники внутреннего финансирования  дефицита бюджета:</t>
  </si>
  <si>
    <t>в том числе:</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</si>
  <si>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</si>
  <si>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</si>
  <si>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</si>
  <si>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Бюджетные кредиты от других бюджетов бюджетной системы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</si>
  <si>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</si>
  <si>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Бюджетные кредиты, предоставленные внутри страны в валюте Российской Федерации</t>
  </si>
  <si>
    <t>Возврат бюджетных кредитов, предоставленных внутри страны в валюте Российской Федерации</t>
  </si>
  <si>
    <t>Иные источники внутреннего финансирования дефицитов бюджетов</t>
  </si>
  <si>
    <t>Сумма</t>
  </si>
  <si>
    <t>Код бюджетной классификации</t>
  </si>
  <si>
    <t xml:space="preserve">Сумма </t>
  </si>
  <si>
    <t>Погашение местными бюджетами  кредитов от кредитных организаций в валюте Российской Федерации</t>
  </si>
  <si>
    <t>Погашение местными бюджетами   кредитов от других бюджетов бюджетной системы Российской Федерации в валюте Российской Федерации</t>
  </si>
  <si>
    <t>Возврат бюджетных кредитов, предоставленных юридическим лицам из местных бюджетов  в валюте Российской Федерации</t>
  </si>
  <si>
    <t>Код главы</t>
  </si>
  <si>
    <t>Код группы, подгруппы, статьи и вида источников</t>
  </si>
  <si>
    <t>Наименование</t>
  </si>
  <si>
    <t>Код доходов</t>
  </si>
  <si>
    <t>Наименование доходов</t>
  </si>
  <si>
    <t>Код  главы администратора</t>
  </si>
  <si>
    <t>Наименование  доходов</t>
  </si>
  <si>
    <t>Код главы администратора*</t>
  </si>
  <si>
    <t>Код бюджетной классификации Российской Федерации</t>
  </si>
  <si>
    <t>Изменения (+;-)</t>
  </si>
  <si>
    <t>1 01 02000 01 0000 110</t>
  </si>
  <si>
    <t>Налог на доходы физических лиц</t>
  </si>
  <si>
    <t>1 05 00000 00 0000 000</t>
  </si>
  <si>
    <t>Налоги на совокупный доход</t>
  </si>
  <si>
    <t>Единый сельскохозяйственный налог</t>
  </si>
  <si>
    <t>1 06 00000 00 0000 000</t>
  </si>
  <si>
    <t>Налоги на имущество</t>
  </si>
  <si>
    <t>1 11 00000 00 0000 000</t>
  </si>
  <si>
    <t>Доходы от использования имущества, находящегося в государственной и муниципальной собственности</t>
  </si>
  <si>
    <t>1 13 00000 00 0000 000</t>
  </si>
  <si>
    <t>2 00 00000 00 0000 000</t>
  </si>
  <si>
    <t>Безвозмездные поступления от других бюджетов бюджетной системы Российской Федерации</t>
  </si>
  <si>
    <t>ВСЕГО РАСХОДОВ</t>
  </si>
  <si>
    <t>Культура</t>
  </si>
  <si>
    <t>Благоустройство</t>
  </si>
  <si>
    <t>ЖИЛИЩНО-КОММУНАЛЬНОЕ ХОЗЯЙСТВО</t>
  </si>
  <si>
    <t>НАЦИОНАЛЬНАЯ ЭКОНОМИКА</t>
  </si>
  <si>
    <t>НАЦИОНАЛЬНАЯ БЕЗОПАСНОСТЬ И ПРАВООХРАНИТЕЛЬНАЯ ДЕЯТЕЛЬНОСТЬ</t>
  </si>
  <si>
    <t>Другие 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</si>
  <si>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</si>
  <si>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высшего должностного лица субъекта Российской Федерации и муниципального образования</t>
  </si>
  <si>
    <t>ОБЩЕГОСУДАРСТВЕННЫЕ ВОПРОСЫ</t>
  </si>
  <si>
    <t>Наименование показателя</t>
  </si>
  <si>
    <t>№ п/п</t>
  </si>
  <si>
    <t>Наименование показателей</t>
  </si>
  <si>
    <t>3</t>
  </si>
  <si>
    <t>4</t>
  </si>
  <si>
    <t>5</t>
  </si>
  <si>
    <t>6</t>
  </si>
  <si>
    <t>7</t>
  </si>
  <si>
    <t>Другие вопросы в области национальной безопасности и правоохранительной деятельности</t>
  </si>
  <si>
    <t>ФИЗИЧЕСКАЯ КУЛЬТУРА И СПОРТ</t>
  </si>
  <si>
    <t>Другие вопросы в области физической культуры и спорта</t>
  </si>
  <si>
    <t>Защита населения и территории от последствий чрезвычайных ситуаций природного и техногенного характера, гражданская оборона</t>
  </si>
  <si>
    <t>КУЛЬТУРА, КИНЕМАТОГРАФИЯ</t>
  </si>
  <si>
    <t>(тыс. рублей)</t>
  </si>
  <si>
    <t>1.1</t>
  </si>
  <si>
    <t>Главный распорядитель бюджетных средств</t>
  </si>
  <si>
    <t>Раздел</t>
  </si>
  <si>
    <t>Подраздел</t>
  </si>
  <si>
    <t>Целевая статья</t>
  </si>
  <si>
    <t>Вид расходов</t>
  </si>
  <si>
    <t>801 01 00 00 00 00 0000 000</t>
  </si>
  <si>
    <t>801 01 05 00 00 00 0000 000</t>
  </si>
  <si>
    <t>801 01 02 00 00 00 0000 000</t>
  </si>
  <si>
    <t>801 01 03 00 00 00 0000 000</t>
  </si>
  <si>
    <t>801 01 06 00 00 00 0000 000</t>
  </si>
  <si>
    <t>801 01 06 05 00 00 0000 000</t>
  </si>
  <si>
    <t>01 02 00 00 10 0000 710</t>
  </si>
  <si>
    <t>801</t>
  </si>
  <si>
    <t>ПРОЧИЕ РАСХОДЫ</t>
  </si>
  <si>
    <t>Получение кредитов от кредитных организаций местными бюджетами в валюте Российской Федерации</t>
  </si>
  <si>
    <t>801 01 02 00 00 10 0000 700</t>
  </si>
  <si>
    <t>801 01 02 00 00 10 0000 800</t>
  </si>
  <si>
    <t xml:space="preserve">Получение бюджетных кредитов от других бюджетов бюджетной системы Российской Федерации в валюте Российской Федерации  </t>
  </si>
  <si>
    <t xml:space="preserve">Получение кредитов от других бюджетов бюджетной системы Российской Федерации местными бюджетами в валюте Российской Федерации  </t>
  </si>
  <si>
    <t>Предоставление бюджетных кредитов внутри страны в валюте Российской Федерации</t>
  </si>
  <si>
    <t>801 01 06 05 00 00 0000 500</t>
  </si>
  <si>
    <t>Предоставление бюджетных кредитов юридическим лицам из местного бюджета в валюте Российской Федерации</t>
  </si>
  <si>
    <t>Предоставление бюджетных кредитов другим бюджетам бюджетной системы Российской Федерации местными бюджетами в валюте Российской Федерации</t>
  </si>
  <si>
    <t>Возврат бюджетных кредитов, предоставленных другим бюджетам бюджетной системы Российской Федерации из местных бюджетов  в валюте Российской Федерации</t>
  </si>
  <si>
    <t>1 11 09045 10 0000 120</t>
  </si>
  <si>
    <t>1 17 01050 10 0000 180</t>
  </si>
  <si>
    <t>1 17 05050 10 0000 180</t>
  </si>
  <si>
    <t>2 02 02999 10 0000 151</t>
  </si>
  <si>
    <t>1 13 01995 10 0000 130</t>
  </si>
  <si>
    <t>801 01 02 00 00 10 0000 710</t>
  </si>
  <si>
    <t>801 01 02 00 00 10 0000 810</t>
  </si>
  <si>
    <t>801 01 03 01 00 10 0000 700</t>
  </si>
  <si>
    <t>801 01 03 01 00 10 0000 710</t>
  </si>
  <si>
    <t>801 01 03 01 00 10 0000 800</t>
  </si>
  <si>
    <t>801 01 03 01 00 10 0000 810</t>
  </si>
  <si>
    <t xml:space="preserve">Акции и иные формы участия в капитале, находящиеся в государственной и муниципальной собственности </t>
  </si>
  <si>
    <t>801 01 06 01 00 00 0000 000</t>
  </si>
  <si>
    <t>Средства от продажи акций и иных форм участия в капитале, находящихся в государственной и муниципальной собственности</t>
  </si>
  <si>
    <t>801 01 06 01 00 10 0000 630</t>
  </si>
  <si>
    <t>Средства от продажи акций и иных форм участия в капитале, находящихся в собственности муниципальных образований</t>
  </si>
  <si>
    <t>801 01 06 05 00 10 0000 600</t>
  </si>
  <si>
    <t>801 01 06 05 01 10 0000 640</t>
  </si>
  <si>
    <t>801 01 06 05 01 10 0000 540</t>
  </si>
  <si>
    <t>801 01 06 05 02 10 0000 540</t>
  </si>
  <si>
    <t>01 02 00 00 10 0000 810</t>
  </si>
  <si>
    <t>01 03 01 00 10 0000 710</t>
  </si>
  <si>
    <t>01 03 01 00 10 0000 810</t>
  </si>
  <si>
    <t>01 06 05 01 10 0000 640</t>
  </si>
  <si>
    <t>01 06 05 02 10 0000 640</t>
  </si>
  <si>
    <t xml:space="preserve"> 01 06 05 02 10 0000 540</t>
  </si>
  <si>
    <t>01 06 05 01 10 0000 540</t>
  </si>
  <si>
    <t>000</t>
  </si>
  <si>
    <t>1 00 0000000 0000 000</t>
  </si>
  <si>
    <t>НАЛОГОВЫЕ И НЕНАЛОГОВЫЕ ДОХОДОВ</t>
  </si>
  <si>
    <t>НАЛОГОВЫЕ  ДОХОДЫ</t>
  </si>
  <si>
    <t>182</t>
  </si>
  <si>
    <t>Налог на имущество физических лиц</t>
  </si>
  <si>
    <t>Земельный налог</t>
  </si>
  <si>
    <t>1 08 0000 00 0000 000</t>
  </si>
  <si>
    <t>Государственная  пошлина</t>
  </si>
  <si>
    <t>НЕНАЛОГОВЫЕ  ДОХОДЫ</t>
  </si>
  <si>
    <t xml:space="preserve">БЕЗВОЗМЕЗДНЫЕ ПОСТУПЛЕНИЯ </t>
  </si>
  <si>
    <t>2 02 00000 00 0000 000</t>
  </si>
  <si>
    <t>ВСЕГО  ДОХОДОВ</t>
  </si>
  <si>
    <t>Доходы от оказания платных услуг (работ) и компенсации затрат государства</t>
  </si>
  <si>
    <t>Общегосударственные вопросы</t>
  </si>
  <si>
    <t>Функционирование высшего должностного лица субъекта РФ и муниципального образования</t>
  </si>
  <si>
    <t>Уплата налога на имущество организаций и земельного налога</t>
  </si>
  <si>
    <t>Национальная экономика</t>
  </si>
  <si>
    <t>Жилищно-коммунальное хозяйство</t>
  </si>
  <si>
    <t>Физическая культура и спорт</t>
  </si>
  <si>
    <t>01</t>
  </si>
  <si>
    <t>02</t>
  </si>
  <si>
    <t>121</t>
  </si>
  <si>
    <t>04</t>
  </si>
  <si>
    <t>242</t>
  </si>
  <si>
    <t>13</t>
  </si>
  <si>
    <t>03</t>
  </si>
  <si>
    <t>09</t>
  </si>
  <si>
    <t>14</t>
  </si>
  <si>
    <t>05</t>
  </si>
  <si>
    <t>08</t>
  </si>
  <si>
    <t>11</t>
  </si>
  <si>
    <t>244</t>
  </si>
  <si>
    <t>540</t>
  </si>
  <si>
    <t>Глава муниципального образования</t>
  </si>
  <si>
    <t>111</t>
  </si>
  <si>
    <t>1.</t>
  </si>
  <si>
    <t>1.2</t>
  </si>
  <si>
    <t>1.3</t>
  </si>
  <si>
    <t>2.</t>
  </si>
  <si>
    <t>Национальная безопастность и правоохранительная деятельность</t>
  </si>
  <si>
    <t>2.1</t>
  </si>
  <si>
    <t xml:space="preserve">Другие вопросы в области национальной безопасности и правоохранительной деятельности </t>
  </si>
  <si>
    <t>3.</t>
  </si>
  <si>
    <t>3.1</t>
  </si>
  <si>
    <t>4.</t>
  </si>
  <si>
    <t>4.1</t>
  </si>
  <si>
    <t>Культура, кинематография</t>
  </si>
  <si>
    <t>5.</t>
  </si>
  <si>
    <t>6.</t>
  </si>
  <si>
    <t>Иные межбюджетные трансферты</t>
  </si>
  <si>
    <t>5.1</t>
  </si>
  <si>
    <t>6.1</t>
  </si>
  <si>
    <t>Прочие расходы</t>
  </si>
  <si>
    <t>99</t>
  </si>
  <si>
    <t>7.</t>
  </si>
  <si>
    <t>7.1</t>
  </si>
  <si>
    <t>01 05 02 01 10 0000 510</t>
  </si>
  <si>
    <t>Увеличение прочих остатков денежных средств бюджетов поселений</t>
  </si>
  <si>
    <t>Условно утверждаемые расходы</t>
  </si>
  <si>
    <t>Материально-техническое обеспечение администрации муниципального образования</t>
  </si>
  <si>
    <t>1 13 02995 10 0000 130</t>
  </si>
  <si>
    <t>Прочие доходы от компенсации затрат бюджетов сельских поселений</t>
  </si>
  <si>
    <t>2 02 04000 00 0000 151</t>
  </si>
  <si>
    <t>КОД</t>
  </si>
  <si>
    <t>Наименование программы</t>
  </si>
  <si>
    <t>1 08 04020 01 1000 110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</si>
  <si>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 (перерасчеты, недоимки и задолженность по соответствующему платежу, в том числе отмененному))</t>
  </si>
  <si>
    <t>1 08 04020 01 4000 110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</si>
  <si>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(прочие поступления)</t>
  </si>
  <si>
    <t>Нормативы отчислений, %</t>
  </si>
  <si>
    <t>Наименование передаваемого полномочия</t>
  </si>
  <si>
    <t>Реквизиты соглашения</t>
  </si>
  <si>
    <t>ИТОГО:</t>
  </si>
  <si>
    <t>х</t>
  </si>
  <si>
    <t>Жилищное хозяйство</t>
  </si>
  <si>
    <t>851</t>
  </si>
  <si>
    <t>Уплата прочих налогов, сборов</t>
  </si>
  <si>
    <t>Уплата иных платежей</t>
  </si>
  <si>
    <t>853</t>
  </si>
  <si>
    <t>9900001200</t>
  </si>
  <si>
    <t>990А001100</t>
  </si>
  <si>
    <t>Расходы на выплаты по оплате труда работников администрации муниципального образования</t>
  </si>
  <si>
    <t>990А001110</t>
  </si>
  <si>
    <t>Расходы на обеспечение функций администрации муниципального образования</t>
  </si>
  <si>
    <t>990А001190</t>
  </si>
  <si>
    <t>0110300000</t>
  </si>
  <si>
    <t>0130100000</t>
  </si>
  <si>
    <t>852</t>
  </si>
  <si>
    <t>0130200000</t>
  </si>
  <si>
    <t>Расходы на выплаты по оплате труда работников физической культуры и спорта</t>
  </si>
  <si>
    <t>0130200110</t>
  </si>
  <si>
    <t>Расходы на обеспечение функций по физической культуре и спорту</t>
  </si>
  <si>
    <t>0130200190</t>
  </si>
  <si>
    <t>Организация водоснабжения</t>
  </si>
  <si>
    <t>Другие вопросы в области национальной экономики</t>
  </si>
  <si>
    <t>12</t>
  </si>
  <si>
    <t>129</t>
  </si>
  <si>
    <t>0120200000</t>
  </si>
  <si>
    <t>0120100000</t>
  </si>
  <si>
    <t>0130200100</t>
  </si>
  <si>
    <t>119</t>
  </si>
  <si>
    <t>01 05 02 01 10 0000 610</t>
  </si>
  <si>
    <t>Уменьшение прочих остатков денежных средств бюджетов поселений</t>
  </si>
  <si>
    <t>1 09 04053 10 0000 110</t>
  </si>
  <si>
    <t>1 13 02065 10 0000 130</t>
  </si>
  <si>
    <t>Доходы, поступающие в порядке возмещения расходов, понесенных в связи с эксплуатацией имущества сельских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</si>
  <si>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</si>
  <si>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</si>
  <si>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</si>
  <si>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</si>
  <si>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</si>
  <si>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</si>
  <si>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1 16 90050 10 0000 140</t>
  </si>
  <si>
    <t>Прочие поступления от денежных взысканий (штрафов) и иных сумм в возмещение ущерба, зачисляемые в бюджеты сельских поселений</t>
  </si>
  <si>
    <t>1 01 00000 00 0000 000</t>
  </si>
  <si>
    <t>Налоги на прибыль, доходы</t>
  </si>
  <si>
    <t>1 06 01000 00 0000 110</t>
  </si>
  <si>
    <t>1 06 06000 00 0000 110</t>
  </si>
  <si>
    <t>1 05 03000 00 0000 110</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</si>
  <si>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</si>
  <si>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</si>
  <si>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Вид заимствований</t>
  </si>
  <si>
    <t>Объем привлечения средств</t>
  </si>
  <si>
    <t xml:space="preserve">Объем средств, направляемых на погашение суммы основного долга </t>
  </si>
  <si>
    <t xml:space="preserve">Бюджетные кредиты  от других бюджетов бюджетной системы Российской Федерации </t>
  </si>
  <si>
    <t>Цель гарантирования</t>
  </si>
  <si>
    <t>Наименование (категория) принципала</t>
  </si>
  <si>
    <t>Наличие права регрессного требования гаранта к принципалу</t>
  </si>
  <si>
    <t>Проверка финансового состояния принципала</t>
  </si>
  <si>
    <t>Иные условия предоставления муниципальных гарантий</t>
  </si>
  <si>
    <t xml:space="preserve">Исполнение муниципальных гарантий </t>
  </si>
  <si>
    <t>За счет источников финансирования дефицита бюджета</t>
  </si>
  <si>
    <t>Материально-техническое обеспечение работников физической культуры и спорта</t>
  </si>
  <si>
    <t>Основное мероприятие "Обеспечение безопасности населения"</t>
  </si>
  <si>
    <t>Основное мероприятие "Обеспечение эффективного управления муниципальным имуществом"</t>
  </si>
  <si>
    <t>Основное мероприятие "Повышение уровня благоустройства территории"</t>
  </si>
  <si>
    <t>Основное мероприятие "Развитие культуры"</t>
  </si>
  <si>
    <t>Основное мероприятие "Развитие физической культуры и спорта"</t>
  </si>
  <si>
    <t>2018 год</t>
  </si>
  <si>
    <t>2019 год</t>
  </si>
  <si>
    <t>1 13 02000 00 0000 130</t>
  </si>
  <si>
    <t>Доходы от компенсации затрат государства</t>
  </si>
  <si>
    <t>1 16 00000 00 0000 000</t>
  </si>
  <si>
    <t>Штрафы, санкции, возмещение ущерба</t>
  </si>
  <si>
    <t>1 16 90000 00 0000 140</t>
  </si>
  <si>
    <t>Прочие поступления от денежных взысканий (штрафов) и иных сумм в возмещение ущерба</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</si>
  <si>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</si>
  <si>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</si>
  <si>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Коммунальное хозяйство</t>
  </si>
  <si>
    <t>НАЦИОНАЛЬНАЯ ОБОРОНА</t>
  </si>
  <si>
    <t>Дорожное хозяйство (дорожные фонды)</t>
  </si>
  <si>
    <t>Национальная оборона</t>
  </si>
  <si>
    <t>9900051180</t>
  </si>
  <si>
    <t>3.2</t>
  </si>
  <si>
    <t>5.3</t>
  </si>
  <si>
    <t>5.2</t>
  </si>
  <si>
    <t>011300000</t>
  </si>
  <si>
    <t>011Р300000</t>
  </si>
  <si>
    <t>8.1</t>
  </si>
  <si>
    <t>112</t>
  </si>
  <si>
    <t>9900000Д00</t>
  </si>
  <si>
    <t>Дорожный фонд администрации Чемальского района</t>
  </si>
  <si>
    <t>Субвенция на осуществление первичного войнского учета на территориях, где отсутствуют военные коммисариаты</t>
  </si>
  <si>
    <t>8</t>
  </si>
  <si>
    <t>801 01 06 05 02 10 0000 640</t>
  </si>
  <si>
    <t>Общая сумма</t>
  </si>
  <si>
    <t>За счет расходов бюджета муниципального образования</t>
  </si>
  <si>
    <t>Объем бюджетных ассигнований на исполнение муниципальных гарантий по возможным гарантийным случаям в 2019 году, тыс. рублей</t>
  </si>
  <si>
    <t>Мобилизационная и вневойсковая подготовка</t>
  </si>
  <si>
    <t>Субвенции бюджетам сельских поселений на осуществление первичного воинского учета на территориях, где отсутствуют военные комиссариаты</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</si>
  <si>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</si>
  <si>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</si>
  <si>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Прочие доходы от оказания платных услуг (работ) получателями средств бюджетов сельских поселений</t>
  </si>
  <si>
    <t>Невыясненные поступления, зачисляемые в бюджеты сельских поселений</t>
  </si>
  <si>
    <t>Прочие неналоговые доходы бюджетов сельских поселений</t>
  </si>
  <si>
    <t>Сумма гарантирования, тыс.рублей</t>
  </si>
  <si>
    <t>Объем бюджетных ассигнований на исполнение муниципальных гарантий по возможным гарантийным случаям, тыс. рублей</t>
  </si>
  <si>
    <t>9990000000</t>
  </si>
  <si>
    <t>Дотации бюджетам бюджетной системы Российской Федерации</t>
  </si>
  <si>
    <t>Дотации бюджетам сельских поселений на выравнивание бюджетной обеспеченности</t>
  </si>
  <si>
    <t>Прочие субсидии бюджетам сельских поселений</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</si>
  <si>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</si>
  <si>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сельских поселений</t>
  </si>
  <si>
    <t>Возврат остатков субсидий, субвенций и иных межбюджетных трансфертов, имеющих целевое назначение, прошлых лет из бюджетов сельских поселений</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</si>
  <si>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</si>
  <si>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Земельный налог (по обязательствам, возникшим до 1 января 2006 года), мобилизуемый на территориях сельских поселений</t>
  </si>
  <si>
    <t>Фонд оплаты труда учреждений</t>
  </si>
  <si>
    <t>Иные выплаты персоналу учреждений, за исключением фонда оплаты труда</t>
  </si>
  <si>
    <t>Взносы по обязательному социальному страхованию на выплаты по оплате труда работников и иные выплаты работникам учреждений</t>
  </si>
  <si>
    <t>Закупка товаров, работ, услуг в сфере информационно-коммуникационных технологий</t>
  </si>
  <si>
    <t>Прочая закупка товаров, работ и услуг для обеспечения государственных (муниципальных) нужд</t>
  </si>
  <si>
    <t>Межбюджетные трансферты из бюджета муниципального образования "Чепошское сельское поселение", бюджету муниципального образования "Чемальский район" на выполнение части полномочий по созданию условий организации досуга и обеспечение услугами организаций культуры</t>
  </si>
  <si>
    <t>Межбюджетные трансферты из бюджета муниципального образования "Чепошское сельское поселение", бюджету муниципального образования "Чемальский район" по изготовлению проектов градостроительных планов, разрешений на строительство, реконструкцию объектов капитального строительства, расположенных на территории сельского посенления с проведением правовой экспертизы предоставленных заинтересованными лицами документов, без права их подписания</t>
  </si>
  <si>
    <t>Сельская администрация Чепошского сельского поселения</t>
  </si>
  <si>
    <t>Межбюджетные трансферты из бюджета муниципального образования "Чепошское сельское поселение", бюджету муниципального образования "Чемальский район" на выполнение части полномочий по созданию условий организации досуга и обеспечение услугами организаци</t>
  </si>
  <si>
    <t>Комплексное совершенствование социально-экономических процессов муниципального образования "Чепошское сельское поселение"</t>
  </si>
  <si>
    <t>Итого муниципальные внутренние заимствования МО "Чепошское сельское поселение"</t>
  </si>
  <si>
    <t xml:space="preserve">Уплата иных платежей </t>
  </si>
  <si>
    <t>2020 год</t>
  </si>
  <si>
    <t>Ведомственная структура расходов бюджета муниципального образования "Чепошское сельское поселение" на 2019-2020 годы</t>
  </si>
  <si>
    <t>Сумма на 2020 год</t>
  </si>
  <si>
    <t>Приложение  № 18
к Решению «О бюджете 
муниципального образования "Чепошское сельское поселение" на 2018 год и плановый период 2019-2020 годов»</t>
  </si>
  <si>
    <t>Программа муниципальных внутренних заимствований муниципального образования "Чепошское сельское поселение" на 2018 год</t>
  </si>
  <si>
    <t>Приложение  № 19
к Решению «О бюджете 
муниципального образования "Чепошское сельское поселение" на 2018 год и плановый период 2019-2020 годов»</t>
  </si>
  <si>
    <t>Программа муниципальных внутренних заимствований муниципального образования "Чепошское сельское поселение" на 2019-2020 годы</t>
  </si>
  <si>
    <t>Приложение  № 20
к Решению «О бюджете 
муниципального образования "Чепошское сельское поселение" на 2018 год и плановый период 2019-2020 годов»</t>
  </si>
  <si>
    <t>Программа муниципальных гарантий муниципального образования "Чепошское сельское поселение" в валюте Российской Федерации на 2018 год</t>
  </si>
  <si>
    <t>1. Перечень муниципальных гарантий МО "Чепошское сельское поселение", подлежащих предоставлению в 2018 году</t>
  </si>
  <si>
    <t>2. Общий объем бюджетных ассигнований, предусмотренных на исполнение муниципальных гарантий муниципального образования  "Чепошское сельское поселение" по возможным гарантийным случаям в 2018 году</t>
  </si>
  <si>
    <t>Приложение  № 21
к Решению «О бюджете 
муниципального образования "Чепошское сельское поселение" на 2018 год и плановый период 2019-2020 годов»</t>
  </si>
  <si>
    <t>Программа муниципальных гарантий муниципального образования "Чепошское сельское поселение" в валюте Российской Федерации на 2019-2020 годы</t>
  </si>
  <si>
    <t>1. Перечень муниципальных гарантий МО "Чепошское сельское поселение", подлежащих предоставлению в 2019-2020 годах</t>
  </si>
  <si>
    <t>2. Общий объем бюджетных ассигнований, предусмотренных на исполнение муниципальных гарантий муниципального образования  "Чепошское сельское поселение" по возможным гарантийным случаям в 2019-2020 годах</t>
  </si>
  <si>
    <t>0120500000</t>
  </si>
  <si>
    <t>10</t>
  </si>
  <si>
    <t>Объем бюджетных ассигнований на исполнение муниципальных гарантий по возможным гарантийным случаям в 2020 году, тыс. рублей</t>
  </si>
  <si>
    <t>изменения(+,-)</t>
  </si>
  <si>
    <t>изменения +,-</t>
  </si>
  <si>
    <t>9900000000</t>
  </si>
  <si>
    <t>Резервный фонд администрации сельского поселения</t>
  </si>
  <si>
    <t>изменения +;-</t>
  </si>
  <si>
    <t>изменения+;-</t>
  </si>
  <si>
    <t>Сумма с учетом изменений на 2019г</t>
  </si>
  <si>
    <t>Изменение остатков средств на счетах по учету средств бюджета МО "Чепошское сельское поселение"</t>
  </si>
  <si>
    <t>01 05 00 00 00 0000 000</t>
  </si>
  <si>
    <t>Изменение остатков  средств на счетах по учету средств  бюджетов **</t>
  </si>
  <si>
    <t>990000Ш200</t>
  </si>
  <si>
    <t>870</t>
  </si>
  <si>
    <t xml:space="preserve">Резервный фонд </t>
  </si>
  <si>
    <t>Резервный фонд</t>
  </si>
  <si>
    <t>2 02 10000 00 0000 151</t>
  </si>
  <si>
    <t>2 02 15001 00 0000 151</t>
  </si>
  <si>
    <t>2 02 35118 10 0000 151</t>
  </si>
  <si>
    <t>2 18 60010 10 0000 180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</si>
  <si>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</si>
  <si>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2 02 40014 10 0000 151</t>
  </si>
  <si>
    <t>2 02 15001 10 0000 151</t>
  </si>
  <si>
    <t>2 02 35118 00 0000 151</t>
  </si>
  <si>
    <t>2 02 30000 00 0000 151</t>
  </si>
  <si>
    <t>012Р400000</t>
  </si>
  <si>
    <t>Приложение № 1
к Решению «О бюджете муниципального образования "Чепошское сельское поселение" на 2019 год и плановый период 2020-2021 годов»</t>
  </si>
  <si>
    <t>Источники финансирования дефицита  бюджета муниципального образования "Чепошское сельское поселение" на 2019 год</t>
  </si>
  <si>
    <t>Приложение № 2
к Решению «О бюджете муниципального образования "Чепошское сельское поселение" на 2019 год и плановый период 2020-2021 годов»</t>
  </si>
  <si>
    <t>Источники финансирования дефицита  бюджета муниципального образования "Чепошское сельское поселение" на 2020-2021 годы</t>
  </si>
  <si>
    <t>2021 год</t>
  </si>
  <si>
    <t>Приложение № 3
к Решению «О бюджете 
муниципального образования "Чепошское сельское поселение" на 2019 год и плановый период 2020-2021 годов»</t>
  </si>
  <si>
    <t>Перечень главных администраторов доходов бюджета муниципального образования «Чепошское сельское поселение» на 2019 год и плановый период 2020-2021 годов</t>
  </si>
  <si>
    <t>Приложение № 4
к Решению «О бюджете муниципального                                                                                   образования "Чепошское сельское                                                                               поселение" на 2019 год и плановый                                                                                       период 2020-2021 годов»</t>
  </si>
  <si>
    <t>Перечень главных администраторов источников финансирования дефицита бюджета муниципального образования "Чепошское сельское поселение" на 2019 год и плановый период 2020-2021 годов</t>
  </si>
  <si>
    <t>Приложение № 5
к Решению «О бюджете 
муниципального образования                                                                                                 "Чепошское сельское поселение"                                                                        на 2019 год и плановый                                                                                                      период 2020-2021 годов»</t>
  </si>
  <si>
    <t>Нормативы распределения доходов бюджета муниципального образования «Чепошское сельское поселение» на 2019 год и плановый период 2020-2021 годов</t>
  </si>
  <si>
    <t>Объем поступлений доходов в бюджет муниципального образования "Чепошское сельское поселение" на 2020-2021 годы</t>
  </si>
  <si>
    <t>Распределение
бюджетных ассигнований по разделам, подразделам функциональной классификации расходов бюджета муниципального образования "Чепошское сельское поселение" на 2019 год</t>
  </si>
  <si>
    <t>Распределение
бюджетных ассигнований по разделам, подразделам функциональной классификации расходов бюджета муниципального образования "Чепошское сельское поселение" на 2020-2021 годы</t>
  </si>
  <si>
    <t>Сумма с учетом изменений на 2020г</t>
  </si>
  <si>
    <t>Приложение № 10
к Решению «О бюджете 
муниципального образования                                                                                                                    "Чепошское сельское поселение"
на 2019 год и плановый                                                                                                                         период 2020-2021 годов»</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</si>
  <si>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муниципального образования "Чепошское сельское поселение" на 2019 год</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</si>
  <si>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муниципального образования "Чепошское сельское поселение" на 2020-2021 годы</t>
  </si>
  <si>
    <t>Приложение № 12
к Решению «О бюджете 
муниципального образования                                                                                                                    "Чепошское сельское поселение"
на 2019 год и плановый                                                                                                                         период 2020-2021 годов»</t>
  </si>
  <si>
    <t>Ведомственная структура расходов бюджета муниципального образования "Чепошское сельское поселение" на 2019год</t>
  </si>
  <si>
    <t>Приложение  № 14
к Решению «О бюджете 
муниципального образования "Чепошское сельское поселение" на 2019 год и плановый период 2020-2021 годов»</t>
  </si>
  <si>
    <t>Иные межбюджетные трансферты, выделяемые из бюджета муниципального образования "Чепошское сельское поселение" на финансирование расходов, связанных с передачей полномочий органам местного самоуправления муниципального образования "Чемальский район" на 2019 год</t>
  </si>
  <si>
    <t>Иные межбюджетные трансферты, выделяемые из бюджета муниципального образования "Чепошское сельское поселение" на финансирование расходов, связанных с передачей полномочий органам местного самоуправления муниципального образования "Чемальский район" на 2020-2021 годы</t>
  </si>
  <si>
    <t>Сумма на 2021 год</t>
  </si>
  <si>
    <t>Приложение  № 16
к Решению «О бюджете 
муниципального образования "Чепошское сельское поселение" на 2019 год и плановый период 2020-2021 годов»</t>
  </si>
  <si>
    <t>Распределение бюджетных ассигнований местного бюджета на реализацию муниципальных программ муниципального образования "Чепошское сельское поселение" на 2019 год</t>
  </si>
  <si>
    <t>Распределение бюджетных ассигнований местного бюджета на реализацию муниципальных программ муниципального образования "Чепошское сельское поселение" на 2020-2021 годы</t>
  </si>
  <si>
    <t>Объем поступлений доходов в бюджет муниципального образования "Чепошское сельское поселение" на 2019 год</t>
  </si>
  <si>
    <t>Сумма  на 2021г</t>
  </si>
  <si>
    <t>Соглашение б/н от 20 октября 2018 года</t>
  </si>
  <si>
    <t xml:space="preserve">Приложение № 6
к Решению «О бюджете муниципального образования "Чепошское сельское поселение" на 2019 год и плановый период 2020-2021 годов» </t>
  </si>
  <si>
    <t>Приложение  № 8
к Решению «О бюджете 
муниципального образования "Чепошское сельское поселение" на 2019 год и плановый период 2020-2021 годов»</t>
  </si>
  <si>
    <t>Приложение  № 13
к Решению «О бюджете 
муниципального образования "Чепошское сельское поселение" на 2019 год и плановый период 2020-2021 годов»</t>
  </si>
  <si>
    <t>2 02 35118 10 0000 150</t>
  </si>
  <si>
    <t>2 02 30000 00 0000 150</t>
  </si>
  <si>
    <t>2 02 15001 10 0000 150</t>
  </si>
  <si>
    <t>2 02 10000 00 0000 150</t>
  </si>
  <si>
    <t>2 02 35118 00 0000 150</t>
  </si>
  <si>
    <t>2 02 15001 00 0000 150</t>
  </si>
  <si>
    <t>2 02 04999 10 0000 151</t>
  </si>
  <si>
    <t>2 19 60010 10 0000 151</t>
  </si>
  <si>
    <t>1 14 06025 10 0000 430</t>
  </si>
  <si>
    <t xml:space="preserve">Доходы от продажи земельных участков ,находящиеся в собственности сельских поселений ( за исключением земельных участков муниципальных бюджетных и автономных учреждений) </t>
  </si>
  <si>
    <t>Иные межбюджетные трансферты на поддержку мер по обеспечению сбалансированности бюджетов</t>
  </si>
  <si>
    <t>Иные межбюджетные трансферты на софинансирование расходов местных бюджетов на оплату труда и начисление на выплаты по оплате труда работников бюджетной сферы</t>
  </si>
  <si>
    <t>2 02 04000 00 0000 150</t>
  </si>
  <si>
    <t>2 02 40014 10 0000 150</t>
  </si>
  <si>
    <t>2 02 49999 10 0000 150</t>
  </si>
  <si>
    <t>1 14 00000 00 0000 000</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</si>
  <si>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</si>
  <si>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</si>
  <si>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Софинансирование на бюджетную обеспеченность.Фонд оплаты труда государственных (муниципальных) органов</t>
  </si>
  <si>
    <t>990А0S8500</t>
  </si>
  <si>
    <t>Софинансирование на бюджетную обеспеченность.Взносы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</si>
  <si>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Софинансирование на бюджетную обеспеченность.Фонд оплаты труда учреждений</t>
  </si>
  <si>
    <t>01302S8500</t>
  </si>
  <si>
    <t>Софинансирование на бюджетную обеспеченность.Взносы по обязательному социальному страхованию на выплаты по оплате труда работников и иные выплаты работникам учреждений</t>
  </si>
  <si>
    <t>012050000</t>
  </si>
  <si>
    <t>Прочая закупка товаров, работ и услуг для обеспечения государственных (муниципальных) нужд за счет средств бюджета МО "Чемальский район"</t>
  </si>
  <si>
    <t>012Р500000</t>
  </si>
  <si>
    <t>0120300000</t>
  </si>
  <si>
    <t>012Р100000</t>
  </si>
  <si>
    <t>Основное мероприятие "Обеспечение пожарной безопасности населения"</t>
  </si>
  <si>
    <t>Сумма на 2021г</t>
  </si>
  <si>
    <t xml:space="preserve">Приложение № 5
к Решению «О бюджете муниципального образования "Чепошское сельское поселение" на 2019 год и плановый период 2020-2021 годов» </t>
  </si>
  <si>
    <t>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</si>
  <si>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</si>
  <si>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012Р500001</t>
  </si>
  <si>
    <t>0120500Ш00</t>
  </si>
  <si>
    <t>Основное мероприятие "Обеспечение безопасности населения" из резервного фонда бюджета МО "Чемальский район"</t>
  </si>
  <si>
    <t>Прочая закупка товаров, работ и услуг для обеспечения государственных (муниципальных) нужд из резервного фонда бюджета МО "Чемальский район"</t>
  </si>
  <si>
    <t>011Р300001</t>
  </si>
  <si>
    <t>123</t>
  </si>
  <si>
    <t>245</t>
  </si>
  <si>
    <t>013Р100001</t>
  </si>
  <si>
    <t>06</t>
  </si>
  <si>
    <t>0110200000</t>
  </si>
  <si>
    <t xml:space="preserve">Приложение № 1
к Решению «О бюджете муниципального образования "Чепошское сельское поселение" на 2019 год и плановый период 2020-2021 годов» </t>
  </si>
  <si>
    <t>Приложение  № 2
к Решению «О бюджете 
муниципального образования "Чепошское сельское поселение" на 2019 год и плановый период 2020-2021 годов»</t>
  </si>
  <si>
    <t>Приложение  № 5
к Решению «О бюджете 
муниципального образования "Чепошское сельское поселение" на 2019 год и плановый период 2020-2021 годов»</t>
  </si>
  <si>
    <t>012Р5S2340</t>
  </si>
  <si>
    <t>012Р100Д00</t>
  </si>
  <si>
    <t>212191(водоснабж)+32000(межевание)+100000(дороги)+ 100000(дороги)+241(водосн)</t>
  </si>
  <si>
    <t>97500(зажор)+2000староста+30000(ген план)+192000(пожарка)+9000(староста)+1000(староста 08)+800000(ремонт кладбища 08)</t>
  </si>
  <si>
    <t>Приложение № 3
к Решению «О бюджете 
муниципального образования                                                                                                                    "Чепошское сельское поселение"</t>
  </si>
  <si>
    <t>Приложение № 4
к Решению «О бюджете 
муниципального образования                                                                                                                    "Чепошское сельское поселение"</t>
  </si>
  <si>
    <t>0120300001</t>
  </si>
  <si>
    <t>0120100001</t>
  </si>
  <si>
    <t>Приложение № 4
к Решению «О бюджете муниципального образования                                                                                                                    "Чепошское сельское поселение"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</si>
</sst>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0.0"/>
    <numFmt numFmtId="165" formatCode="_-* #,##0.0_р_._-;\-* #,##0.0_р_._-;_-* &quot;-&quot;??_р_._-;_-@_-"/>
    <numFmt numFmtId="166" formatCode="#,##0.0"/>
    <numFmt numFmtId="167" formatCode="#,##0.0&quot;р.&quot;"/>
  </numFmts>
  <fonts count="34" x14ac:knownFonts="1">
    <font>
      <sz val="10"/>
      <name val="Arial Cyr"/>
      <charset val="204"/>
    </font>
    <font>
      <sz val="11"/>
      <color indexed="8"/>
      <name val="Calibri"/>
      <family val="2"/>
      <charset val="204"/>
    </font>
    <font>
      <sz val="10"/>
      <name val="Arial Cyr"/>
      <charset val="204"/>
    </font>
    <font>
      <sz val="8"/>
      <name val="Arial Cyr"/>
      <charset val="204"/>
    </font>
    <font>
      <sz val="12"/>
      <name val="Times New Roman"/>
      <family val="1"/>
      <charset val="204"/>
    </font>
    <font>
      <b/>
      <sz val="12"/>
      <name val="Times New Roman"/>
      <family val="1"/>
      <charset val="204"/>
    </font>
    <font>
      <sz val="12"/>
      <color indexed="8"/>
      <name val="Times New Roman"/>
      <family val="1"/>
      <charset val="204"/>
    </font>
    <font>
      <sz val="14"/>
      <name val="Times New Roman"/>
      <family val="1"/>
      <charset val="204"/>
    </font>
    <font>
      <b/>
      <sz val="14"/>
      <name val="Times New Roman"/>
      <family val="1"/>
      <charset val="204"/>
    </font>
    <font>
      <sz val="10"/>
      <name val="Times New Roman"/>
      <family val="1"/>
      <charset val="204"/>
    </font>
    <font>
      <sz val="12"/>
      <name val="Arial Cyr"/>
      <charset val="204"/>
    </font>
    <font>
      <b/>
      <sz val="10"/>
      <name val="Times New Roman"/>
      <family val="1"/>
      <charset val="204"/>
    </font>
    <font>
      <sz val="8"/>
      <name val="Times New Roman"/>
      <family val="1"/>
      <charset val="204"/>
    </font>
    <font>
      <b/>
      <sz val="12"/>
      <name val="Arial Cyr"/>
      <charset val="204"/>
    </font>
    <font>
      <sz val="10"/>
      <color indexed="8"/>
      <name val="Times New Roman"/>
      <family val="1"/>
      <charset val="204"/>
    </font>
    <font>
      <sz val="9"/>
      <name val="Times New Roman"/>
      <family val="1"/>
      <charset val="204"/>
    </font>
    <font>
      <sz val="10"/>
      <color indexed="8"/>
      <name val="Arial Cyr"/>
      <charset val="204"/>
    </font>
    <font>
      <sz val="8"/>
      <color indexed="8"/>
      <name val="Times New Roman"/>
      <family val="1"/>
      <charset val="204"/>
    </font>
    <font>
      <b/>
      <sz val="10"/>
      <color indexed="8"/>
      <name val="Arial Cyr"/>
      <charset val="204"/>
    </font>
    <font>
      <sz val="10"/>
      <name val="Arial"/>
      <family val="2"/>
      <charset val="204"/>
    </font>
    <font>
      <sz val="10"/>
      <name val="MS Sans Serif"/>
      <family val="2"/>
      <charset val="204"/>
    </font>
    <font>
      <sz val="10"/>
      <color indexed="8"/>
      <name val="Arial Cyr"/>
      <family val="2"/>
      <charset val="204"/>
    </font>
    <font>
      <sz val="14"/>
      <name val="Arial Cyr"/>
      <charset val="204"/>
    </font>
    <font>
      <i/>
      <sz val="14"/>
      <name val="Times New Roman"/>
      <family val="1"/>
      <charset val="204"/>
    </font>
    <font>
      <b/>
      <sz val="14"/>
      <name val="Arial Cyr"/>
      <charset val="204"/>
    </font>
    <font>
      <b/>
      <i/>
      <sz val="14"/>
      <name val="Arial Cyr"/>
      <charset val="204"/>
    </font>
    <font>
      <b/>
      <sz val="12"/>
      <color indexed="8"/>
      <name val="Times New Roman"/>
      <family val="1"/>
      <charset val="204"/>
    </font>
    <font>
      <b/>
      <sz val="11"/>
      <name val="Times New Roman"/>
      <family val="1"/>
      <charset val="204"/>
    </font>
    <font>
      <sz val="11"/>
      <color theme="1"/>
      <name val="Calibri"/>
      <family val="2"/>
      <charset val="204"/>
      <scheme val="minor"/>
    </font>
    <font>
      <sz val="13"/>
      <color theme="1"/>
      <name val="Times New Roman"/>
      <family val="1"/>
      <charset val="204"/>
    </font>
    <font>
      <i/>
      <sz val="12"/>
      <name val="Times New Roman"/>
      <family val="1"/>
      <charset val="204"/>
    </font>
    <font>
      <i/>
      <sz val="12"/>
      <color indexed="8"/>
      <name val="Times New Roman"/>
      <family val="1"/>
      <charset val="204"/>
    </font>
    <font>
      <i/>
      <sz val="14"/>
      <name val="Arial Cyr"/>
      <charset val="204"/>
    </font>
    <font>
      <b/>
      <i/>
      <sz val="12"/>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11">
    <xf numFmtId="0" fontId="0" fillId="0" borderId="0"/>
    <xf numFmtId="0" fontId="19" fillId="0" borderId="0" applyNumberFormat="0" applyFont="0" applyFill="0" applyBorder="0" applyAlignment="0" applyProtection="0">
      <alignment vertical="top"/>
    </xf>
    <xf numFmtId="0" fontId="2" fillId="0" borderId="0"/>
    <xf numFmtId="0" fontId="20" fillId="0" borderId="0">
      <alignment vertical="top"/>
    </xf>
    <xf numFmtId="0" fontId="28" fillId="0" borderId="0"/>
    <xf numFmtId="0" fontId="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cellStyleXfs>
  <cellXfs count="379">
    <xf numFmtId="0" fontId="0" fillId="0" borderId="0" xfId="0"/>
    <xf numFmtId="0" fontId="4" fillId="0" borderId="0" xfId="0" applyFont="1" applyFill="1"/>
    <xf numFmtId="43" fontId="4" fillId="0" borderId="0" xfId="8" applyFont="1" applyFill="1"/>
    <xf numFmtId="0" fontId="4" fillId="0" borderId="0" xfId="0" applyFont="1" applyAlignment="1">
      <alignment vertical="top" wrapText="1"/>
    </xf>
    <xf numFmtId="0" fontId="0" fillId="0" borderId="0" xfId="0" applyAlignment="1"/>
    <xf numFmtId="0" fontId="4" fillId="0" borderId="0" xfId="0" applyFont="1" applyFill="1" applyAlignment="1">
      <alignment horizontal="right"/>
    </xf>
    <xf numFmtId="43" fontId="4" fillId="0" borderId="0" xfId="8" applyFont="1" applyFill="1" applyAlignment="1">
      <alignment horizontal="right"/>
    </xf>
    <xf numFmtId="43" fontId="4" fillId="0" borderId="0" xfId="8" applyFont="1" applyFill="1" applyAlignment="1">
      <alignment horizontal="center"/>
    </xf>
    <xf numFmtId="0" fontId="7" fillId="0" borderId="0" xfId="0" applyFont="1" applyFill="1"/>
    <xf numFmtId="0" fontId="9" fillId="0" borderId="0" xfId="0" applyFont="1" applyFill="1" applyAlignment="1">
      <alignment wrapText="1"/>
    </xf>
    <xf numFmtId="0" fontId="10" fillId="0" borderId="0" xfId="0" applyFont="1"/>
    <xf numFmtId="0" fontId="9" fillId="0" borderId="0" xfId="0" applyFont="1"/>
    <xf numFmtId="0" fontId="9" fillId="0" borderId="0" xfId="0" applyFont="1" applyAlignment="1">
      <alignment horizontal="justify"/>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11" fillId="0" borderId="0" xfId="0" applyFont="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xf numFmtId="0" fontId="0" fillId="0" borderId="0" xfId="0" applyAlignment="1">
      <alignment horizontal="center" vertical="center" wrapText="1"/>
    </xf>
    <xf numFmtId="0" fontId="0" fillId="0" borderId="0" xfId="0" applyAlignment="1">
      <alignment horizontal="justify" vertical="center" wrapText="1"/>
    </xf>
    <xf numFmtId="0" fontId="9" fillId="0" borderId="0" xfId="0" applyFont="1" applyAlignment="1">
      <alignment horizontal="center" vertical="center"/>
    </xf>
    <xf numFmtId="0" fontId="9" fillId="0" borderId="0" xfId="0" applyFont="1" applyAlignment="1">
      <alignment wrapText="1"/>
    </xf>
    <xf numFmtId="0" fontId="10" fillId="0" borderId="0" xfId="0" applyFont="1" applyAlignment="1">
      <alignment horizontal="center" vertical="center" wrapText="1"/>
    </xf>
    <xf numFmtId="0" fontId="5" fillId="0" borderId="0" xfId="0" applyFont="1" applyAlignment="1">
      <alignment horizontal="center" vertical="top" wrapText="1"/>
    </xf>
    <xf numFmtId="0" fontId="12" fillId="0" borderId="0" xfId="0" applyFont="1" applyAlignment="1">
      <alignment wrapText="1"/>
    </xf>
    <xf numFmtId="0" fontId="14" fillId="0" borderId="0" xfId="0" applyFont="1" applyAlignment="1">
      <alignment horizontal="center" vertical="top" wrapText="1"/>
    </xf>
    <xf numFmtId="0" fontId="14" fillId="0" borderId="0" xfId="0" applyFont="1" applyAlignment="1">
      <alignment vertical="top" wrapText="1"/>
    </xf>
    <xf numFmtId="49" fontId="14" fillId="0" borderId="0" xfId="0" applyNumberFormat="1" applyFont="1" applyAlignment="1">
      <alignment horizontal="center" vertical="top" wrapText="1"/>
    </xf>
    <xf numFmtId="0" fontId="16" fillId="0" borderId="0" xfId="0" applyFont="1"/>
    <xf numFmtId="0" fontId="15" fillId="0" borderId="0" xfId="0" applyFont="1" applyAlignment="1">
      <alignment horizontal="right" wrapText="1"/>
    </xf>
    <xf numFmtId="0" fontId="17" fillId="0" borderId="0" xfId="0" applyFont="1" applyFill="1" applyBorder="1" applyAlignment="1">
      <alignment horizontal="center"/>
    </xf>
    <xf numFmtId="0" fontId="17" fillId="0" borderId="0" xfId="0" applyFont="1" applyFill="1" applyBorder="1" applyAlignment="1">
      <alignment horizontal="right"/>
    </xf>
    <xf numFmtId="0" fontId="18" fillId="0" borderId="0" xfId="0" applyFont="1"/>
    <xf numFmtId="0" fontId="5" fillId="0" borderId="0" xfId="0" applyFont="1" applyAlignment="1">
      <alignment horizontal="center" wrapText="1"/>
    </xf>
    <xf numFmtId="49" fontId="9" fillId="0" borderId="0" xfId="0" applyNumberFormat="1" applyFont="1" applyAlignment="1">
      <alignment horizontal="center"/>
    </xf>
    <xf numFmtId="0" fontId="8" fillId="0" borderId="2" xfId="0" applyFont="1" applyBorder="1" applyAlignment="1">
      <alignment horizontal="center" vertical="center" wrapText="1"/>
    </xf>
    <xf numFmtId="0" fontId="22" fillId="0" borderId="0" xfId="0" applyFont="1"/>
    <xf numFmtId="0" fontId="8" fillId="0" borderId="2" xfId="0" applyFont="1" applyBorder="1" applyAlignment="1">
      <alignment horizontal="center" vertical="top" wrapText="1"/>
    </xf>
    <xf numFmtId="0" fontId="4" fillId="0" borderId="0" xfId="0" applyFont="1" applyAlignment="1">
      <alignment horizontal="right" wrapText="1"/>
    </xf>
    <xf numFmtId="0" fontId="4" fillId="0" borderId="0" xfId="0" applyFont="1" applyAlignment="1">
      <alignment horizontal="center" vertical="top" wrapText="1"/>
    </xf>
    <xf numFmtId="0" fontId="7" fillId="0" borderId="2" xfId="0" applyFont="1" applyFill="1" applyBorder="1"/>
    <xf numFmtId="0" fontId="8" fillId="0" borderId="2" xfId="0" applyFont="1" applyFill="1" applyBorder="1" applyAlignment="1">
      <alignment horizontal="center" vertical="center" wrapText="1"/>
    </xf>
    <xf numFmtId="43" fontId="8" fillId="0" borderId="2" xfId="8" applyFont="1" applyFill="1" applyBorder="1" applyAlignment="1">
      <alignment horizontal="center" vertical="center"/>
    </xf>
    <xf numFmtId="0" fontId="8" fillId="0" borderId="0" xfId="0" applyFont="1" applyFill="1"/>
    <xf numFmtId="0" fontId="7" fillId="0" borderId="0" xfId="0" applyFont="1" applyFill="1" applyBorder="1" applyAlignment="1">
      <alignment horizontal="center" wrapText="1"/>
    </xf>
    <xf numFmtId="43" fontId="7" fillId="0" borderId="0" xfId="8" applyFont="1" applyFill="1" applyBorder="1" applyAlignment="1">
      <alignment horizontal="center" wrapText="1"/>
    </xf>
    <xf numFmtId="0" fontId="23" fillId="0" borderId="0" xfId="0" applyFont="1" applyFill="1" applyBorder="1" applyAlignment="1">
      <alignment horizontal="center" wrapText="1"/>
    </xf>
    <xf numFmtId="43" fontId="23" fillId="0" borderId="0" xfId="8" applyFont="1" applyFill="1" applyBorder="1" applyAlignment="1">
      <alignment horizontal="center" wrapText="1"/>
    </xf>
    <xf numFmtId="0" fontId="8" fillId="0" borderId="0" xfId="0" applyFont="1" applyFill="1" applyBorder="1" applyAlignment="1">
      <alignment horizontal="center" wrapText="1"/>
    </xf>
    <xf numFmtId="43" fontId="8" fillId="0" borderId="0" xfId="8" applyFont="1" applyFill="1" applyBorder="1" applyAlignment="1">
      <alignment horizontal="center" wrapText="1"/>
    </xf>
    <xf numFmtId="0" fontId="7" fillId="0" borderId="0" xfId="0" applyFont="1" applyFill="1" applyBorder="1"/>
    <xf numFmtId="43" fontId="7" fillId="0" borderId="0" xfId="8" applyFont="1" applyFill="1" applyBorder="1" applyAlignment="1">
      <alignment horizontal="center"/>
    </xf>
    <xf numFmtId="43" fontId="7" fillId="0" borderId="0" xfId="8" applyFont="1" applyFill="1" applyAlignment="1">
      <alignment horizontal="center"/>
    </xf>
    <xf numFmtId="0" fontId="7" fillId="0" borderId="0" xfId="0" applyFont="1" applyAlignment="1">
      <alignment horizontal="left"/>
    </xf>
    <xf numFmtId="0" fontId="8" fillId="0" borderId="0" xfId="0" applyFont="1" applyAlignment="1">
      <alignment horizontal="left"/>
    </xf>
    <xf numFmtId="0" fontId="7" fillId="0" borderId="0" xfId="0" applyFont="1" applyAlignment="1">
      <alignment horizontal="justify"/>
    </xf>
    <xf numFmtId="0" fontId="7" fillId="0" borderId="0" xfId="0" applyFont="1"/>
    <xf numFmtId="0" fontId="8" fillId="0" borderId="0" xfId="0" applyFont="1"/>
    <xf numFmtId="0" fontId="7" fillId="0" borderId="0" xfId="0" applyFont="1" applyAlignment="1">
      <alignment wrapText="1"/>
    </xf>
    <xf numFmtId="49" fontId="7" fillId="0" borderId="0" xfId="0" applyNumberFormat="1" applyFont="1" applyAlignment="1">
      <alignment horizontal="center"/>
    </xf>
    <xf numFmtId="0" fontId="7" fillId="0" borderId="0" xfId="0" applyFont="1" applyAlignment="1">
      <alignment horizontal="center" vertical="center"/>
    </xf>
    <xf numFmtId="0" fontId="22" fillId="0" borderId="0" xfId="0" applyFont="1" applyAlignment="1">
      <alignment horizontal="center" vertical="center" wrapText="1"/>
    </xf>
    <xf numFmtId="0" fontId="25" fillId="0" borderId="0" xfId="0" applyFont="1" applyFill="1"/>
    <xf numFmtId="0" fontId="24" fillId="0" borderId="0" xfId="0" applyFont="1" applyFill="1"/>
    <xf numFmtId="0" fontId="22" fillId="0" borderId="0" xfId="0" applyFont="1" applyFill="1"/>
    <xf numFmtId="0" fontId="7" fillId="0" borderId="0" xfId="0" applyFont="1" applyFill="1" applyAlignment="1">
      <alignment horizontal="center" vertical="top" wrapText="1"/>
    </xf>
    <xf numFmtId="0" fontId="7" fillId="0" borderId="0" xfId="0" applyFont="1" applyFill="1" applyAlignment="1">
      <alignment vertical="top" wrapText="1"/>
    </xf>
    <xf numFmtId="49" fontId="7" fillId="0" borderId="0" xfId="0" applyNumberFormat="1" applyFont="1" applyFill="1" applyAlignment="1">
      <alignment horizontal="center" vertical="top" wrapText="1"/>
    </xf>
    <xf numFmtId="49" fontId="4" fillId="0" borderId="2"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top" wrapText="1"/>
    </xf>
    <xf numFmtId="0" fontId="13" fillId="0" borderId="0" xfId="0" applyFont="1" applyFill="1"/>
    <xf numFmtId="0" fontId="4" fillId="0" borderId="2" xfId="0" applyFont="1" applyFill="1" applyBorder="1" applyAlignment="1">
      <alignment horizontal="center" vertical="center" wrapText="1"/>
    </xf>
    <xf numFmtId="0" fontId="5" fillId="0" borderId="2" xfId="0" applyFont="1" applyFill="1" applyBorder="1" applyAlignment="1">
      <alignment vertical="top"/>
    </xf>
    <xf numFmtId="165" fontId="5" fillId="0" borderId="2" xfId="8" applyNumberFormat="1" applyFont="1" applyFill="1" applyBorder="1" applyAlignment="1">
      <alignment horizontal="center" vertical="top"/>
    </xf>
    <xf numFmtId="0" fontId="5" fillId="0" borderId="2" xfId="0" applyFont="1" applyFill="1" applyBorder="1" applyAlignment="1">
      <alignment horizontal="justify" vertical="top"/>
    </xf>
    <xf numFmtId="0" fontId="4" fillId="0" borderId="2" xfId="0" applyFont="1" applyFill="1" applyBorder="1" applyAlignment="1">
      <alignment horizontal="justify" vertical="top"/>
    </xf>
    <xf numFmtId="0" fontId="5" fillId="0" borderId="2" xfId="0" applyFont="1" applyFill="1" applyBorder="1" applyAlignment="1">
      <alignment vertical="top" wrapText="1"/>
    </xf>
    <xf numFmtId="0" fontId="6" fillId="0" borderId="2" xfId="0" applyFont="1" applyFill="1" applyBorder="1" applyAlignment="1">
      <alignment horizontal="justify" vertical="top" wrapText="1"/>
    </xf>
    <xf numFmtId="0" fontId="5" fillId="0" borderId="2" xfId="5" applyFont="1" applyFill="1" applyBorder="1" applyAlignment="1">
      <alignment horizontal="justify" vertical="top"/>
    </xf>
    <xf numFmtId="0" fontId="4" fillId="0" borderId="2" xfId="5" applyFont="1" applyFill="1" applyBorder="1" applyAlignment="1">
      <alignment horizontal="justify" vertical="top"/>
    </xf>
    <xf numFmtId="0" fontId="5"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43" fontId="4" fillId="0" borderId="2" xfId="8" applyFont="1" applyFill="1" applyBorder="1" applyAlignment="1">
      <alignment horizontal="left" vertical="top" wrapText="1"/>
    </xf>
    <xf numFmtId="0" fontId="4" fillId="0" borderId="0" xfId="0" applyFont="1" applyFill="1" applyAlignment="1">
      <alignment horizontal="right" wrapText="1"/>
    </xf>
    <xf numFmtId="0" fontId="4" fillId="0" borderId="2" xfId="0" applyFont="1" applyBorder="1" applyAlignment="1">
      <alignment horizontal="center"/>
    </xf>
    <xf numFmtId="49" fontId="4" fillId="0" borderId="2" xfId="0" applyNumberFormat="1" applyFont="1" applyFill="1" applyBorder="1" applyAlignment="1"/>
    <xf numFmtId="49" fontId="5" fillId="0" borderId="2" xfId="0" applyNumberFormat="1" applyFont="1" applyFill="1" applyBorder="1" applyAlignment="1">
      <alignment horizontal="center"/>
    </xf>
    <xf numFmtId="49" fontId="4" fillId="0" borderId="2" xfId="0" applyNumberFormat="1" applyFont="1" applyFill="1" applyBorder="1" applyAlignment="1">
      <alignment horizontal="center"/>
    </xf>
    <xf numFmtId="49" fontId="5" fillId="0" borderId="2" xfId="5" applyNumberFormat="1" applyFont="1" applyFill="1" applyBorder="1" applyAlignment="1">
      <alignment horizontal="center"/>
    </xf>
    <xf numFmtId="49" fontId="4" fillId="0" borderId="2" xfId="5" applyNumberFormat="1" applyFont="1" applyFill="1" applyBorder="1" applyAlignment="1">
      <alignment horizontal="center"/>
    </xf>
    <xf numFmtId="0" fontId="4" fillId="0" borderId="2" xfId="0" applyFont="1" applyFill="1" applyBorder="1" applyAlignment="1">
      <alignment horizontal="center" wrapText="1"/>
    </xf>
    <xf numFmtId="0" fontId="24" fillId="0" borderId="0" xfId="0" applyFont="1"/>
    <xf numFmtId="165" fontId="4" fillId="0" borderId="2" xfId="8" applyNumberFormat="1" applyFont="1" applyFill="1" applyBorder="1" applyAlignment="1">
      <alignment horizontal="center" vertical="top"/>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wrapText="1"/>
    </xf>
    <xf numFmtId="164" fontId="4"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10" fillId="0" borderId="0" xfId="0" applyFont="1" applyAlignment="1">
      <alignment horizontal="right" vertical="justify"/>
    </xf>
    <xf numFmtId="0" fontId="4" fillId="0" borderId="0" xfId="0" applyFont="1" applyAlignment="1">
      <alignment horizontal="left" vertical="center" wrapText="1"/>
    </xf>
    <xf numFmtId="0" fontId="10" fillId="0" borderId="0" xfId="0" applyFont="1" applyAlignment="1">
      <alignment horizontal="justify" vertical="center" wrapText="1"/>
    </xf>
    <xf numFmtId="0" fontId="4" fillId="0" borderId="3" xfId="0" applyFont="1" applyBorder="1" applyAlignment="1">
      <alignment horizontal="center" vertical="center" wrapText="1"/>
    </xf>
    <xf numFmtId="49" fontId="5" fillId="0" borderId="2" xfId="0" applyNumberFormat="1" applyFont="1" applyFill="1" applyBorder="1" applyAlignment="1">
      <alignment horizontal="center" vertical="top" wrapText="1"/>
    </xf>
    <xf numFmtId="0" fontId="5" fillId="0" borderId="2" xfId="0" applyFont="1" applyFill="1" applyBorder="1" applyAlignment="1">
      <alignment horizontal="left" vertical="center" wrapText="1"/>
    </xf>
    <xf numFmtId="16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wrapText="1"/>
    </xf>
    <xf numFmtId="164" fontId="5" fillId="0"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center" wrapText="1"/>
    </xf>
    <xf numFmtId="1" fontId="5" fillId="0" borderId="2" xfId="0" applyNumberFormat="1" applyFont="1" applyFill="1" applyBorder="1" applyAlignment="1">
      <alignment horizontal="center" vertical="top" wrapText="1"/>
    </xf>
    <xf numFmtId="49" fontId="5" fillId="0" borderId="2" xfId="0" applyNumberFormat="1" applyFont="1" applyBorder="1" applyAlignment="1">
      <alignment horizontal="center"/>
    </xf>
    <xf numFmtId="0" fontId="5" fillId="0" borderId="2" xfId="0" applyFont="1" applyBorder="1" applyAlignment="1">
      <alignment horizontal="center"/>
    </xf>
    <xf numFmtId="0" fontId="4" fillId="0" borderId="3" xfId="0"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49" fontId="5" fillId="0" borderId="2" xfId="0" applyNumberFormat="1" applyFont="1" applyFill="1" applyBorder="1" applyAlignment="1">
      <alignment vertical="top" wrapText="1"/>
    </xf>
    <xf numFmtId="164" fontId="5" fillId="0" borderId="2" xfId="0" applyNumberFormat="1" applyFont="1" applyBorder="1" applyAlignment="1">
      <alignment horizontal="center" vertical="center"/>
    </xf>
    <xf numFmtId="49" fontId="4" fillId="0" borderId="2" xfId="0" applyNumberFormat="1" applyFont="1" applyFill="1" applyBorder="1" applyAlignment="1">
      <alignment vertical="top" wrapText="1"/>
    </xf>
    <xf numFmtId="0" fontId="6" fillId="0" borderId="2" xfId="0" applyFont="1" applyBorder="1" applyAlignment="1">
      <alignment horizontal="left" vertical="top" wrapText="1"/>
    </xf>
    <xf numFmtId="49" fontId="6" fillId="0" borderId="2" xfId="0" applyNumberFormat="1" applyFont="1" applyBorder="1" applyAlignment="1">
      <alignment horizontal="center" vertical="center" wrapText="1"/>
    </xf>
    <xf numFmtId="0" fontId="26" fillId="0" borderId="2" xfId="0" applyFont="1" applyBorder="1" applyAlignment="1">
      <alignment horizontal="left" vertical="top" wrapText="1"/>
    </xf>
    <xf numFmtId="49" fontId="26"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xf>
    <xf numFmtId="0" fontId="24" fillId="0" borderId="0" xfId="0" applyFont="1" applyFill="1" applyAlignment="1">
      <alignment horizontal="center"/>
    </xf>
    <xf numFmtId="0" fontId="26" fillId="0" borderId="2" xfId="0" applyFont="1" applyFill="1" applyBorder="1" applyAlignment="1">
      <alignment horizontal="left" vertical="top" wrapText="1"/>
    </xf>
    <xf numFmtId="2" fontId="26" fillId="0" borderId="2" xfId="0" applyNumberFormat="1" applyFont="1" applyFill="1" applyBorder="1" applyAlignment="1">
      <alignment vertical="top" wrapText="1"/>
    </xf>
    <xf numFmtId="0" fontId="4" fillId="0" borderId="0" xfId="0" applyFont="1" applyFill="1" applyAlignment="1">
      <alignment wrapText="1"/>
    </xf>
    <xf numFmtId="0" fontId="4" fillId="0" borderId="0" xfId="0" applyFont="1" applyAlignment="1">
      <alignment horizontal="right" vertical="top" wrapText="1"/>
    </xf>
    <xf numFmtId="49" fontId="5" fillId="0" borderId="2" xfId="0" applyNumberFormat="1" applyFont="1" applyFill="1" applyBorder="1" applyAlignment="1">
      <alignment horizontal="center" wrapText="1"/>
    </xf>
    <xf numFmtId="0" fontId="4" fillId="0" borderId="2" xfId="0" applyFont="1" applyBorder="1" applyAlignment="1">
      <alignment horizontal="left" wrapText="1"/>
    </xf>
    <xf numFmtId="164" fontId="5" fillId="0" borderId="2" xfId="8" applyNumberFormat="1" applyFont="1" applyFill="1" applyBorder="1" applyAlignment="1">
      <alignment horizontal="center" vertical="top"/>
    </xf>
    <xf numFmtId="0" fontId="8" fillId="0" borderId="0" xfId="0" applyFont="1" applyAlignment="1">
      <alignment horizontal="center" vertical="top" wrapText="1"/>
    </xf>
    <xf numFmtId="0" fontId="7" fillId="0" borderId="0" xfId="0" applyFont="1" applyAlignment="1">
      <alignment horizontal="center" vertical="top" wrapText="1"/>
    </xf>
    <xf numFmtId="0" fontId="8" fillId="0" borderId="4" xfId="0" applyFont="1" applyBorder="1" applyAlignment="1">
      <alignment horizontal="center" vertical="top" wrapText="1"/>
    </xf>
    <xf numFmtId="0" fontId="4" fillId="0" borderId="0" xfId="0" applyFont="1" applyAlignment="1">
      <alignment horizontal="right"/>
    </xf>
    <xf numFmtId="0" fontId="8" fillId="0" borderId="0" xfId="0" applyFont="1" applyFill="1" applyAlignment="1">
      <alignment horizontal="center" vertical="center" wrapText="1"/>
    </xf>
    <xf numFmtId="0" fontId="8" fillId="0" borderId="0" xfId="0" applyFont="1" applyBorder="1" applyAlignment="1">
      <alignment horizontal="center" vertical="center" wrapText="1"/>
    </xf>
    <xf numFmtId="0" fontId="22" fillId="0" borderId="0" xfId="0" applyFont="1" applyAlignment="1"/>
    <xf numFmtId="0" fontId="8" fillId="0" borderId="0" xfId="0" applyFont="1" applyFill="1" applyBorder="1" applyAlignment="1">
      <alignment horizontal="center" vertical="center" wrapText="1"/>
    </xf>
    <xf numFmtId="0" fontId="10" fillId="0" borderId="0" xfId="0" applyFont="1" applyAlignment="1">
      <alignment horizontal="right" wrapText="1"/>
    </xf>
    <xf numFmtId="0" fontId="8" fillId="0" borderId="0" xfId="0" applyFont="1" applyFill="1" applyAlignment="1">
      <alignment horizontal="center" vertical="top" wrapText="1"/>
    </xf>
    <xf numFmtId="0" fontId="22" fillId="0" borderId="0" xfId="0" applyFont="1" applyFill="1" applyAlignment="1"/>
    <xf numFmtId="0" fontId="8" fillId="0" borderId="2" xfId="0" applyFont="1" applyBorder="1" applyAlignment="1">
      <alignment horizont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11" fillId="0" borderId="0" xfId="0" applyFont="1"/>
    <xf numFmtId="49" fontId="4" fillId="0" borderId="2" xfId="0" applyNumberFormat="1" applyFont="1" applyBorder="1" applyAlignment="1">
      <alignment horizontal="center" vertical="center"/>
    </xf>
    <xf numFmtId="0" fontId="15" fillId="0" borderId="0" xfId="0" applyFont="1" applyFill="1" applyAlignment="1">
      <alignment horizontal="right" wrapText="1"/>
    </xf>
    <xf numFmtId="0" fontId="6" fillId="0" borderId="2" xfId="0" applyFont="1" applyFill="1" applyBorder="1" applyAlignment="1">
      <alignment horizontal="left" vertical="top" wrapText="1"/>
    </xf>
    <xf numFmtId="164"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4" fillId="0" borderId="2" xfId="0" applyFont="1" applyFill="1" applyBorder="1" applyAlignment="1">
      <alignment vertical="top" wrapText="1"/>
    </xf>
    <xf numFmtId="0" fontId="4" fillId="0" borderId="2" xfId="0" applyFont="1" applyFill="1" applyBorder="1" applyAlignment="1">
      <alignment horizontal="center"/>
    </xf>
    <xf numFmtId="0" fontId="0" fillId="0" borderId="0" xfId="0" applyFill="1"/>
    <xf numFmtId="49" fontId="14" fillId="0" borderId="0" xfId="0" applyNumberFormat="1" applyFont="1" applyFill="1" applyAlignment="1">
      <alignment horizontal="center" vertical="top" wrapText="1"/>
    </xf>
    <xf numFmtId="49" fontId="4" fillId="0" borderId="2" xfId="0" applyNumberFormat="1" applyFont="1" applyFill="1" applyBorder="1" applyAlignment="1">
      <alignment horizontal="left" vertical="top" wrapText="1"/>
    </xf>
    <xf numFmtId="0" fontId="4" fillId="0" borderId="2" xfId="0" applyNumberFormat="1" applyFont="1" applyBorder="1" applyAlignment="1">
      <alignment horizontal="left" wrapText="1"/>
    </xf>
    <xf numFmtId="1" fontId="4" fillId="0" borderId="2" xfId="0" applyNumberFormat="1" applyFont="1" applyFill="1" applyBorder="1" applyAlignment="1">
      <alignment horizontal="center" vertical="center"/>
    </xf>
    <xf numFmtId="164" fontId="26" fillId="0" borderId="2" xfId="0" applyNumberFormat="1" applyFont="1" applyFill="1" applyBorder="1" applyAlignment="1">
      <alignment horizontal="center" vertical="center" wrapText="1"/>
    </xf>
    <xf numFmtId="0" fontId="9" fillId="0" borderId="0" xfId="1" applyFont="1" applyAlignment="1"/>
    <xf numFmtId="0" fontId="11" fillId="0" borderId="0" xfId="1" applyFont="1" applyAlignment="1">
      <alignment horizontal="center"/>
    </xf>
    <xf numFmtId="0" fontId="4" fillId="0" borderId="2" xfId="1" applyFont="1" applyBorder="1" applyAlignment="1"/>
    <xf numFmtId="0" fontId="9" fillId="0" borderId="2" xfId="1" applyFont="1" applyBorder="1" applyAlignment="1">
      <alignment wrapText="1"/>
    </xf>
    <xf numFmtId="0" fontId="4" fillId="0" borderId="0" xfId="1" applyFont="1" applyAlignment="1">
      <alignment horizontal="right" wrapText="1"/>
    </xf>
    <xf numFmtId="0" fontId="27" fillId="0" borderId="0" xfId="1" applyFont="1" applyAlignment="1"/>
    <xf numFmtId="0" fontId="9" fillId="0" borderId="0" xfId="1" applyFont="1" applyAlignment="1">
      <alignment horizontal="left"/>
    </xf>
    <xf numFmtId="0" fontId="5" fillId="0" borderId="2" xfId="1" applyFont="1" applyBorder="1" applyAlignment="1">
      <alignment horizontal="center" wrapText="1"/>
    </xf>
    <xf numFmtId="0" fontId="9" fillId="0" borderId="2" xfId="1" applyFont="1" applyBorder="1" applyAlignment="1">
      <alignment horizontal="center" wrapText="1"/>
    </xf>
    <xf numFmtId="0" fontId="9" fillId="0" borderId="8" xfId="1" applyFont="1" applyBorder="1" applyAlignment="1">
      <alignment horizontal="center" wrapText="1"/>
    </xf>
    <xf numFmtId="0" fontId="9" fillId="0" borderId="0" xfId="1" applyFont="1" applyAlignment="1">
      <alignment wrapText="1"/>
    </xf>
    <xf numFmtId="0" fontId="5" fillId="0" borderId="0" xfId="1" applyFont="1" applyAlignment="1">
      <alignment horizontal="center" wrapText="1"/>
    </xf>
    <xf numFmtId="0" fontId="4" fillId="0" borderId="2" xfId="1" applyFont="1" applyBorder="1" applyAlignment="1">
      <alignment horizontal="left" wrapText="1"/>
    </xf>
    <xf numFmtId="0" fontId="4" fillId="0" borderId="2" xfId="1" applyFont="1" applyBorder="1" applyAlignment="1">
      <alignment horizontal="center"/>
    </xf>
    <xf numFmtId="164" fontId="4" fillId="0" borderId="2" xfId="1" applyNumberFormat="1" applyFont="1" applyBorder="1" applyAlignment="1">
      <alignment horizontal="center"/>
    </xf>
    <xf numFmtId="0" fontId="4" fillId="0" borderId="2" xfId="1" applyFont="1" applyBorder="1" applyAlignment="1">
      <alignment wrapText="1"/>
    </xf>
    <xf numFmtId="164" fontId="5" fillId="0" borderId="2" xfId="1" applyNumberFormat="1" applyFont="1" applyBorder="1" applyAlignment="1">
      <alignment horizontal="center"/>
    </xf>
    <xf numFmtId="49" fontId="26" fillId="0" borderId="2" xfId="0" applyNumberFormat="1" applyFont="1" applyFill="1" applyBorder="1" applyAlignment="1">
      <alignment horizontal="center" vertical="center" wrapText="1"/>
    </xf>
    <xf numFmtId="0" fontId="8" fillId="0" borderId="2" xfId="0" applyFont="1" applyFill="1" applyBorder="1"/>
    <xf numFmtId="164" fontId="4" fillId="0" borderId="2" xfId="0" applyNumberFormat="1" applyFont="1" applyBorder="1" applyAlignment="1">
      <alignment horizontal="center"/>
    </xf>
    <xf numFmtId="164" fontId="5" fillId="0" borderId="2" xfId="0" applyNumberFormat="1"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center" wrapText="1"/>
    </xf>
    <xf numFmtId="49" fontId="8" fillId="0" borderId="2" xfId="0" applyNumberFormat="1" applyFont="1" applyFill="1" applyBorder="1" applyAlignment="1">
      <alignment horizontal="center" vertical="center" textRotation="90" wrapText="1"/>
    </xf>
    <xf numFmtId="49" fontId="8" fillId="0" borderId="2" xfId="0" applyNumberFormat="1" applyFont="1" applyFill="1" applyBorder="1" applyAlignment="1">
      <alignment horizontal="center" vertical="center" wrapText="1"/>
    </xf>
    <xf numFmtId="0" fontId="24" fillId="2" borderId="0" xfId="0" applyFont="1" applyFill="1"/>
    <xf numFmtId="0" fontId="24" fillId="0" borderId="2" xfId="0" applyFont="1" applyFill="1" applyBorder="1"/>
    <xf numFmtId="0" fontId="22" fillId="0" borderId="2" xfId="0" applyFont="1" applyFill="1" applyBorder="1"/>
    <xf numFmtId="0" fontId="6" fillId="0" borderId="1" xfId="0" applyFont="1" applyFill="1" applyBorder="1" applyAlignment="1"/>
    <xf numFmtId="0" fontId="6" fillId="0" borderId="1" xfId="0" applyFont="1" applyFill="1" applyBorder="1" applyAlignment="1">
      <alignment horizontal="center"/>
    </xf>
    <xf numFmtId="0" fontId="11" fillId="0" borderId="2"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1" applyFont="1" applyBorder="1" applyAlignment="1">
      <alignment horizontal="center" vertical="center"/>
    </xf>
    <xf numFmtId="0" fontId="8" fillId="0" borderId="2" xfId="1" applyFont="1" applyBorder="1" applyAlignment="1">
      <alignment horizontal="center" vertical="center" wrapText="1"/>
    </xf>
    <xf numFmtId="0" fontId="4" fillId="0" borderId="2" xfId="0" applyFont="1" applyBorder="1" applyAlignment="1">
      <alignment horizontal="center" vertical="center"/>
    </xf>
    <xf numFmtId="0" fontId="13" fillId="0" borderId="2" xfId="0" applyFont="1" applyFill="1" applyBorder="1" applyAlignment="1">
      <alignment horizontal="center" vertical="center"/>
    </xf>
    <xf numFmtId="0" fontId="4" fillId="0" borderId="1" xfId="1" applyFont="1" applyBorder="1" applyAlignment="1">
      <alignment horizontal="right"/>
    </xf>
    <xf numFmtId="0" fontId="4" fillId="0" borderId="0" xfId="0" applyFont="1" applyAlignment="1"/>
    <xf numFmtId="0" fontId="4" fillId="0" borderId="1" xfId="1" applyFont="1" applyBorder="1" applyAlignment="1"/>
    <xf numFmtId="0" fontId="7" fillId="0" borderId="9" xfId="1" applyFont="1" applyBorder="1" applyAlignment="1">
      <alignment horizontal="center" vertical="center" wrapText="1"/>
    </xf>
    <xf numFmtId="0" fontId="8" fillId="0" borderId="2" xfId="1" applyFont="1" applyBorder="1" applyAlignment="1">
      <alignment vertical="center"/>
    </xf>
    <xf numFmtId="0" fontId="7" fillId="0" borderId="10" xfId="1" applyFont="1" applyBorder="1" applyAlignment="1">
      <alignment horizontal="center" vertical="center" wrapText="1"/>
    </xf>
    <xf numFmtId="166" fontId="4" fillId="0" borderId="2" xfId="1" applyNumberFormat="1" applyFont="1" applyBorder="1" applyAlignment="1">
      <alignment horizontal="center" wrapText="1"/>
    </xf>
    <xf numFmtId="166" fontId="5" fillId="0" borderId="2" xfId="1" applyNumberFormat="1" applyFont="1" applyBorder="1" applyAlignment="1">
      <alignment horizontal="center" wrapText="1"/>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11" fillId="0" borderId="2" xfId="0" applyFont="1" applyBorder="1"/>
    <xf numFmtId="43" fontId="4" fillId="0" borderId="2" xfId="8" applyFont="1" applyFill="1" applyBorder="1" applyAlignment="1">
      <alignment horizontal="left" vertical="top"/>
    </xf>
    <xf numFmtId="0" fontId="4" fillId="0" borderId="2" xfId="0" applyFont="1" applyBorder="1" applyAlignment="1">
      <alignment wrapText="1"/>
    </xf>
    <xf numFmtId="0" fontId="8" fillId="0" borderId="4" xfId="0" applyFont="1" applyBorder="1" applyAlignment="1">
      <alignment vertical="center" wrapText="1"/>
    </xf>
    <xf numFmtId="0" fontId="4" fillId="0" borderId="0" xfId="0" applyFont="1" applyAlignment="1">
      <alignment horizontal="right" vertical="top" wrapText="1"/>
    </xf>
    <xf numFmtId="0" fontId="22" fillId="0" borderId="0" xfId="0" applyFont="1" applyAlignment="1"/>
    <xf numFmtId="0" fontId="8" fillId="0" borderId="0" xfId="0" applyFont="1" applyAlignment="1">
      <alignment horizontal="center" vertical="top" wrapText="1"/>
    </xf>
    <xf numFmtId="0" fontId="8" fillId="0" borderId="0" xfId="0" applyFont="1" applyAlignment="1">
      <alignment horizontal="center" vertical="top" wrapText="1"/>
    </xf>
    <xf numFmtId="1" fontId="5" fillId="0" borderId="2" xfId="0" applyNumberFormat="1" applyFont="1" applyFill="1" applyBorder="1" applyAlignment="1">
      <alignment horizontal="center" vertical="center"/>
    </xf>
    <xf numFmtId="0" fontId="22" fillId="0" borderId="0" xfId="0" applyFont="1" applyAlignment="1"/>
    <xf numFmtId="0" fontId="29" fillId="3" borderId="2" xfId="0" applyFont="1" applyFill="1" applyBorder="1" applyAlignment="1">
      <alignment vertical="top" wrapText="1"/>
    </xf>
    <xf numFmtId="2" fontId="4"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top" wrapText="1"/>
    </xf>
    <xf numFmtId="2" fontId="4" fillId="0" borderId="2" xfId="0" applyNumberFormat="1" applyFont="1" applyFill="1" applyBorder="1" applyAlignment="1">
      <alignment horizontal="center" vertical="top" wrapText="1"/>
    </xf>
    <xf numFmtId="2" fontId="4"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xf>
    <xf numFmtId="2" fontId="4" fillId="0" borderId="2" xfId="0" applyNumberFormat="1" applyFont="1" applyBorder="1" applyAlignment="1">
      <alignment horizontal="center" vertical="center" wrapText="1"/>
    </xf>
    <xf numFmtId="2" fontId="5" fillId="0" borderId="2" xfId="0" applyNumberFormat="1" applyFont="1" applyBorder="1" applyAlignment="1">
      <alignment horizontal="center" wrapText="1"/>
    </xf>
    <xf numFmtId="0" fontId="22" fillId="0" borderId="0" xfId="0" applyFont="1" applyAlignment="1"/>
    <xf numFmtId="0" fontId="30" fillId="0" borderId="2" xfId="0" applyFont="1" applyFill="1" applyBorder="1" applyAlignment="1">
      <alignment vertical="top" wrapText="1"/>
    </xf>
    <xf numFmtId="49" fontId="30" fillId="0" borderId="2" xfId="0" applyNumberFormat="1" applyFont="1" applyFill="1" applyBorder="1" applyAlignment="1">
      <alignment horizontal="center" vertical="center" wrapText="1"/>
    </xf>
    <xf numFmtId="164" fontId="30" fillId="0" borderId="2" xfId="0" applyNumberFormat="1" applyFont="1" applyFill="1" applyBorder="1" applyAlignment="1">
      <alignment horizontal="center" vertical="center" wrapText="1"/>
    </xf>
    <xf numFmtId="0" fontId="4" fillId="0" borderId="2" xfId="0" applyFont="1" applyBorder="1" applyAlignment="1">
      <alignment horizontal="left" wrapText="1" indent="2"/>
    </xf>
    <xf numFmtId="0" fontId="30" fillId="0" borderId="2" xfId="0" applyFont="1" applyBorder="1" applyAlignment="1">
      <alignment wrapText="1"/>
    </xf>
    <xf numFmtId="0" fontId="31"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164" fontId="4" fillId="0" borderId="2" xfId="0" applyNumberFormat="1" applyFont="1" applyFill="1" applyBorder="1" applyAlignment="1">
      <alignment horizontal="center"/>
    </xf>
    <xf numFmtId="164" fontId="5" fillId="0" borderId="2" xfId="0" applyNumberFormat="1" applyFont="1" applyFill="1" applyBorder="1" applyAlignment="1">
      <alignment horizontal="center"/>
    </xf>
    <xf numFmtId="167" fontId="4" fillId="0" borderId="2" xfId="0" applyNumberFormat="1" applyFont="1" applyFill="1" applyBorder="1" applyAlignment="1">
      <alignment horizontal="center"/>
    </xf>
    <xf numFmtId="0" fontId="10" fillId="0" borderId="0" xfId="0" applyFont="1" applyFill="1" applyAlignment="1">
      <alignment horizontal="right" wrapText="1"/>
    </xf>
    <xf numFmtId="0" fontId="4" fillId="0" borderId="0" xfId="0" applyFont="1" applyFill="1" applyBorder="1" applyAlignment="1">
      <alignment horizontal="center" vertical="center" wrapText="1"/>
    </xf>
    <xf numFmtId="0" fontId="25" fillId="0" borderId="2" xfId="0" applyFont="1" applyFill="1" applyBorder="1"/>
    <xf numFmtId="0" fontId="13" fillId="0" borderId="2" xfId="0" applyFont="1" applyFill="1" applyBorder="1"/>
    <xf numFmtId="0" fontId="25" fillId="0" borderId="2" xfId="0" applyFont="1" applyFill="1" applyBorder="1" applyAlignment="1">
      <alignment wrapText="1"/>
    </xf>
    <xf numFmtId="164" fontId="22" fillId="0" borderId="2" xfId="0" applyNumberFormat="1" applyFont="1" applyFill="1" applyBorder="1"/>
    <xf numFmtId="164" fontId="24" fillId="0" borderId="2" xfId="0" applyNumberFormat="1" applyFont="1" applyFill="1" applyBorder="1" applyAlignment="1">
      <alignment horizontal="center"/>
    </xf>
    <xf numFmtId="164" fontId="24" fillId="0" borderId="2" xfId="0" applyNumberFormat="1" applyFont="1" applyFill="1" applyBorder="1"/>
    <xf numFmtId="0" fontId="2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24" fillId="0" borderId="2" xfId="0" applyFont="1" applyBorder="1"/>
    <xf numFmtId="0" fontId="22" fillId="0" borderId="2" xfId="0" applyFont="1" applyBorder="1"/>
    <xf numFmtId="164" fontId="22" fillId="0" borderId="2" xfId="0" applyNumberFormat="1" applyFont="1" applyBorder="1"/>
    <xf numFmtId="164" fontId="32" fillId="0" borderId="2" xfId="0" applyNumberFormat="1" applyFont="1" applyFill="1" applyBorder="1"/>
    <xf numFmtId="0" fontId="32" fillId="0" borderId="2" xfId="0" applyFont="1" applyFill="1" applyBorder="1"/>
    <xf numFmtId="49" fontId="33" fillId="0" borderId="2" xfId="0" applyNumberFormat="1" applyFont="1" applyFill="1" applyBorder="1" applyAlignment="1">
      <alignment horizontal="center" vertical="center" wrapText="1"/>
    </xf>
    <xf numFmtId="0" fontId="31" fillId="0" borderId="2" xfId="0" applyFont="1" applyFill="1" applyBorder="1" applyAlignment="1">
      <alignment horizontal="left" vertical="top" wrapText="1"/>
    </xf>
    <xf numFmtId="49" fontId="31" fillId="0" borderId="2" xfId="0" applyNumberFormat="1" applyFont="1" applyFill="1" applyBorder="1" applyAlignment="1">
      <alignment horizontal="center" vertical="center" wrapText="1"/>
    </xf>
    <xf numFmtId="164" fontId="31" fillId="0" borderId="2" xfId="0" applyNumberFormat="1" applyFont="1" applyFill="1" applyBorder="1" applyAlignment="1">
      <alignment horizontal="center" vertical="center" wrapText="1"/>
    </xf>
    <xf numFmtId="164" fontId="30" fillId="0" borderId="2" xfId="0" applyNumberFormat="1" applyFont="1" applyFill="1" applyBorder="1" applyAlignment="1">
      <alignment horizontal="center" vertical="center"/>
    </xf>
    <xf numFmtId="164" fontId="25" fillId="0" borderId="2" xfId="0" applyNumberFormat="1" applyFont="1" applyFill="1" applyBorder="1"/>
    <xf numFmtId="164" fontId="24" fillId="0" borderId="2" xfId="0" applyNumberFormat="1" applyFont="1" applyFill="1" applyBorder="1" applyAlignment="1">
      <alignment horizontal="right"/>
    </xf>
    <xf numFmtId="0" fontId="6" fillId="0" borderId="0" xfId="0" applyFont="1" applyFill="1" applyAlignment="1">
      <alignment wrapText="1"/>
    </xf>
    <xf numFmtId="0" fontId="5" fillId="0" borderId="2" xfId="0" applyFont="1" applyBorder="1" applyAlignment="1">
      <alignment wrapText="1"/>
    </xf>
    <xf numFmtId="164" fontId="22" fillId="0" borderId="0" xfId="0" applyNumberFormat="1" applyFont="1" applyFill="1"/>
    <xf numFmtId="49" fontId="6" fillId="0" borderId="2" xfId="0" applyNumberFormat="1" applyFont="1" applyFill="1" applyBorder="1" applyAlignment="1">
      <alignment horizontal="center" wrapText="1"/>
    </xf>
    <xf numFmtId="164" fontId="24" fillId="0" borderId="2" xfId="0" applyNumberFormat="1" applyFont="1" applyBorder="1"/>
    <xf numFmtId="0" fontId="4" fillId="0" borderId="2" xfId="0" applyFont="1" applyBorder="1"/>
    <xf numFmtId="0" fontId="7" fillId="0" borderId="2" xfId="0" applyFont="1" applyBorder="1" applyAlignment="1">
      <alignment wrapText="1"/>
    </xf>
    <xf numFmtId="2" fontId="7" fillId="0" borderId="2" xfId="0" applyNumberFormat="1" applyFont="1" applyBorder="1"/>
    <xf numFmtId="2" fontId="8" fillId="0" borderId="2" xfId="0" applyNumberFormat="1" applyFont="1" applyBorder="1"/>
    <xf numFmtId="2" fontId="24" fillId="0" borderId="2" xfId="0" applyNumberFormat="1" applyFont="1" applyBorder="1"/>
    <xf numFmtId="2" fontId="22" fillId="0" borderId="2" xfId="0" applyNumberFormat="1" applyFont="1" applyBorder="1"/>
    <xf numFmtId="2" fontId="24" fillId="0" borderId="2" xfId="0" applyNumberFormat="1" applyFont="1" applyFill="1" applyBorder="1" applyAlignment="1">
      <alignment horizontal="right"/>
    </xf>
    <xf numFmtId="2" fontId="22" fillId="0" borderId="2" xfId="0" applyNumberFormat="1" applyFont="1" applyFill="1" applyBorder="1"/>
    <xf numFmtId="2" fontId="24" fillId="0" borderId="2" xfId="0" applyNumberFormat="1" applyFont="1" applyFill="1" applyBorder="1"/>
    <xf numFmtId="4" fontId="22" fillId="0" borderId="2" xfId="0" applyNumberFormat="1" applyFont="1" applyFill="1" applyBorder="1"/>
    <xf numFmtId="2" fontId="24" fillId="0" borderId="2" xfId="0" applyNumberFormat="1" applyFont="1" applyFill="1" applyBorder="1" applyAlignment="1">
      <alignment horizontal="center"/>
    </xf>
    <xf numFmtId="2" fontId="25" fillId="0" borderId="2" xfId="0" applyNumberFormat="1" applyFont="1" applyFill="1" applyBorder="1" applyAlignment="1">
      <alignment wrapText="1"/>
    </xf>
    <xf numFmtId="2" fontId="7" fillId="0" borderId="2" xfId="0" applyNumberFormat="1" applyFont="1" applyFill="1" applyBorder="1"/>
    <xf numFmtId="2" fontId="5" fillId="0" borderId="2" xfId="0" applyNumberFormat="1" applyFont="1" applyFill="1" applyBorder="1" applyAlignment="1">
      <alignment horizontal="center" wrapText="1"/>
    </xf>
    <xf numFmtId="0" fontId="4" fillId="0" borderId="8" xfId="0" applyFont="1" applyBorder="1" applyAlignment="1">
      <alignment horizontal="right" vertical="top" wrapText="1"/>
    </xf>
    <xf numFmtId="2" fontId="7" fillId="0" borderId="2" xfId="0" applyNumberFormat="1" applyFont="1" applyBorder="1" applyAlignment="1">
      <alignment horizontal="right"/>
    </xf>
    <xf numFmtId="0" fontId="7" fillId="0" borderId="0" xfId="0" applyFont="1" applyAlignment="1">
      <alignment vertical="center"/>
    </xf>
    <xf numFmtId="0" fontId="7" fillId="0" borderId="0" xfId="0" applyFont="1" applyAlignment="1">
      <alignment vertical="top"/>
    </xf>
    <xf numFmtId="0" fontId="24" fillId="0" borderId="2" xfId="0" applyNumberFormat="1" applyFont="1" applyFill="1" applyBorder="1" applyAlignment="1">
      <alignment horizontal="center"/>
    </xf>
    <xf numFmtId="49" fontId="30" fillId="0" borderId="2" xfId="0" applyNumberFormat="1" applyFont="1" applyFill="1" applyBorder="1" applyAlignment="1">
      <alignment horizontal="center" vertical="top" wrapText="1"/>
    </xf>
    <xf numFmtId="164" fontId="30" fillId="0" borderId="2" xfId="0" applyNumberFormat="1" applyFont="1" applyFill="1" applyBorder="1" applyAlignment="1">
      <alignment horizontal="center" vertical="top" wrapText="1"/>
    </xf>
    <xf numFmtId="2" fontId="30" fillId="0" borderId="2" xfId="0" applyNumberFormat="1" applyFont="1" applyFill="1" applyBorder="1" applyAlignment="1">
      <alignment horizontal="center" vertical="top" wrapText="1"/>
    </xf>
    <xf numFmtId="2" fontId="25" fillId="0" borderId="2" xfId="0" applyNumberFormat="1" applyFont="1" applyFill="1" applyBorder="1"/>
    <xf numFmtId="49" fontId="30" fillId="0" borderId="2" xfId="0" applyNumberFormat="1" applyFont="1" applyFill="1" applyBorder="1" applyAlignment="1">
      <alignment vertical="top" wrapText="1"/>
    </xf>
    <xf numFmtId="0" fontId="8" fillId="0" borderId="0" xfId="0" applyFont="1" applyFill="1" applyAlignment="1">
      <alignment horizontal="center" vertical="center" wrapText="1"/>
    </xf>
    <xf numFmtId="0" fontId="4" fillId="0" borderId="0" xfId="0" applyFont="1" applyFill="1" applyAlignment="1">
      <alignment horizontal="right" wrapText="1"/>
    </xf>
    <xf numFmtId="0" fontId="7" fillId="0" borderId="3" xfId="0" applyFont="1" applyFill="1" applyBorder="1" applyAlignment="1">
      <alignment horizontal="center"/>
    </xf>
    <xf numFmtId="0" fontId="7" fillId="0" borderId="9" xfId="0" applyFont="1" applyFill="1" applyBorder="1" applyAlignment="1">
      <alignment horizontal="center"/>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0" borderId="4" xfId="0" applyFont="1" applyBorder="1" applyAlignment="1">
      <alignment horizontal="left" wrapText="1"/>
    </xf>
    <xf numFmtId="0" fontId="4" fillId="0" borderId="8" xfId="0" applyFont="1" applyBorder="1" applyAlignment="1">
      <alignment horizontal="left" wrapText="1"/>
    </xf>
    <xf numFmtId="0" fontId="8" fillId="0" borderId="0" xfId="0" applyFont="1" applyAlignment="1">
      <alignment horizontal="center" vertical="top" wrapText="1"/>
    </xf>
    <xf numFmtId="0" fontId="7" fillId="0" borderId="0" xfId="0" applyFont="1" applyAlignment="1">
      <alignment horizontal="center" vertical="top"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xf>
    <xf numFmtId="0" fontId="23" fillId="0" borderId="2"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2" xfId="0" applyFont="1" applyBorder="1" applyAlignment="1">
      <alignment horizontal="justify"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8"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Alignment="1">
      <alignment horizontal="right" vertical="top" wrapText="1"/>
    </xf>
    <xf numFmtId="0" fontId="9" fillId="0" borderId="0" xfId="0" applyFont="1" applyAlignment="1">
      <alignment horizontal="justify" vertical="top" wrapText="1"/>
    </xf>
    <xf numFmtId="0" fontId="4" fillId="0" borderId="11" xfId="0" applyFont="1" applyBorder="1" applyAlignment="1">
      <alignment horizontal="center" vertical="top" wrapText="1"/>
    </xf>
    <xf numFmtId="0" fontId="9" fillId="0" borderId="0" xfId="0" applyFont="1" applyBorder="1" applyAlignment="1">
      <alignment horizontal="center"/>
    </xf>
    <xf numFmtId="0" fontId="8" fillId="0" borderId="0" xfId="0" applyFont="1" applyBorder="1" applyAlignment="1">
      <alignment horizontal="center" vertical="center" wrapText="1"/>
    </xf>
    <xf numFmtId="0" fontId="4"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4" fillId="0" borderId="0" xfId="0" applyFont="1" applyAlignment="1">
      <alignment horizontal="center" wrapText="1"/>
    </xf>
    <xf numFmtId="0" fontId="4" fillId="0" borderId="0" xfId="0" applyFont="1" applyAlignment="1">
      <alignment horizontal="right" wrapText="1"/>
    </xf>
    <xf numFmtId="0" fontId="22" fillId="0" borderId="0" xfId="0" applyFont="1" applyAlignment="1"/>
    <xf numFmtId="0" fontId="6" fillId="0" borderId="0" xfId="0" applyFont="1" applyFill="1" applyBorder="1" applyAlignment="1">
      <alignment horizontal="right"/>
    </xf>
    <xf numFmtId="0" fontId="5" fillId="0" borderId="2" xfId="0" applyFont="1" applyFill="1" applyBorder="1" applyAlignment="1">
      <alignment horizontal="center" vertical="top" wrapText="1"/>
    </xf>
    <xf numFmtId="49" fontId="8" fillId="0" borderId="3" xfId="0" applyNumberFormat="1" applyFont="1" applyFill="1" applyBorder="1" applyAlignment="1">
      <alignment horizontal="center" vertical="center" textRotation="90" wrapText="1"/>
    </xf>
    <xf numFmtId="49" fontId="8" fillId="0" borderId="9" xfId="0" applyNumberFormat="1" applyFont="1" applyFill="1" applyBorder="1" applyAlignment="1">
      <alignment horizontal="center" vertical="center" textRotation="90" wrapText="1"/>
    </xf>
    <xf numFmtId="49" fontId="8" fillId="0" borderId="3"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25" fillId="0" borderId="12" xfId="0" applyFont="1" applyFill="1" applyBorder="1" applyAlignment="1">
      <alignment horizontal="center"/>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4" fillId="0" borderId="11" xfId="0" applyFont="1" applyBorder="1" applyAlignment="1">
      <alignment horizontal="left" wrapText="1"/>
    </xf>
    <xf numFmtId="0" fontId="5" fillId="0" borderId="2" xfId="0" applyFont="1" applyBorder="1" applyAlignment="1">
      <alignment horizontal="center"/>
    </xf>
    <xf numFmtId="0" fontId="8" fillId="0" borderId="0" xfId="1" applyFont="1" applyAlignment="1">
      <alignment horizontal="center" wrapText="1"/>
    </xf>
    <xf numFmtId="0" fontId="4" fillId="0" borderId="1" xfId="1" applyFont="1" applyBorder="1" applyAlignment="1">
      <alignment horizontal="right"/>
    </xf>
    <xf numFmtId="0" fontId="4" fillId="0" borderId="0" xfId="0" applyFont="1" applyAlignment="1">
      <alignment horizontal="right"/>
    </xf>
    <xf numFmtId="0" fontId="0" fillId="0" borderId="0" xfId="0" applyAlignment="1">
      <alignment horizontal="center"/>
    </xf>
    <xf numFmtId="0" fontId="8" fillId="0" borderId="2" xfId="1" applyFont="1" applyBorder="1" applyAlignment="1">
      <alignment horizontal="center"/>
    </xf>
    <xf numFmtId="0" fontId="8" fillId="0" borderId="2" xfId="0" applyFont="1" applyBorder="1" applyAlignment="1">
      <alignment horizontal="center"/>
    </xf>
    <xf numFmtId="0" fontId="8" fillId="0" borderId="3" xfId="1" applyFont="1" applyBorder="1" applyAlignment="1">
      <alignment horizontal="center" vertical="center"/>
    </xf>
    <xf numFmtId="0" fontId="8" fillId="0" borderId="9" xfId="1" applyFont="1" applyBorder="1" applyAlignment="1">
      <alignment horizontal="center" vertical="center"/>
    </xf>
    <xf numFmtId="0" fontId="8" fillId="0" borderId="2" xfId="1" applyFont="1" applyBorder="1" applyAlignment="1">
      <alignment horizontal="center" vertical="center"/>
    </xf>
    <xf numFmtId="0" fontId="7" fillId="0" borderId="2" xfId="1" applyFont="1" applyBorder="1" applyAlignment="1">
      <alignment horizontal="center" vertical="center" wrapText="1"/>
    </xf>
    <xf numFmtId="0" fontId="8" fillId="0" borderId="0" xfId="1" applyFont="1" applyAlignment="1">
      <alignment horizontal="center" vertical="top" wrapText="1"/>
    </xf>
    <xf numFmtId="0" fontId="7" fillId="0" borderId="4"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8" xfId="1" applyFont="1" applyBorder="1" applyAlignment="1">
      <alignment horizontal="center" vertical="center" wrapText="1"/>
    </xf>
    <xf numFmtId="0" fontId="4" fillId="0" borderId="2" xfId="1" applyFont="1" applyBorder="1" applyAlignment="1">
      <alignment horizontal="left" wrapText="1"/>
    </xf>
    <xf numFmtId="166" fontId="4" fillId="0" borderId="4" xfId="1" applyNumberFormat="1" applyFont="1" applyFill="1" applyBorder="1" applyAlignment="1">
      <alignment horizontal="center" wrapText="1"/>
    </xf>
    <xf numFmtId="166" fontId="4" fillId="0" borderId="11" xfId="1" applyNumberFormat="1" applyFont="1" applyFill="1" applyBorder="1" applyAlignment="1">
      <alignment horizontal="center" wrapText="1"/>
    </xf>
    <xf numFmtId="166" fontId="4" fillId="0" borderId="8" xfId="1" applyNumberFormat="1" applyFont="1" applyFill="1" applyBorder="1" applyAlignment="1">
      <alignment horizontal="center" wrapText="1"/>
    </xf>
    <xf numFmtId="0" fontId="7" fillId="0" borderId="3" xfId="1" applyFont="1" applyBorder="1" applyAlignment="1">
      <alignment horizontal="center" vertical="center" wrapText="1"/>
    </xf>
    <xf numFmtId="0" fontId="7" fillId="0" borderId="9" xfId="1" applyFont="1" applyBorder="1" applyAlignment="1">
      <alignment horizontal="center" vertical="center" wrapText="1"/>
    </xf>
    <xf numFmtId="166" fontId="4" fillId="0" borderId="2" xfId="1" applyNumberFormat="1" applyFont="1" applyFill="1" applyBorder="1" applyAlignment="1">
      <alignment horizontal="center" wrapText="1"/>
    </xf>
    <xf numFmtId="164" fontId="4" fillId="0" borderId="4" xfId="1" applyNumberFormat="1" applyFont="1" applyBorder="1" applyAlignment="1">
      <alignment horizontal="center" wrapText="1"/>
    </xf>
    <xf numFmtId="164" fontId="4" fillId="0" borderId="11" xfId="1" applyNumberFormat="1" applyFont="1" applyBorder="1" applyAlignment="1">
      <alignment horizontal="center" wrapText="1"/>
    </xf>
  </cellXfs>
  <cellStyles count="11">
    <cellStyle name="Обычный" xfId="0" builtinId="0"/>
    <cellStyle name="Обычный 2" xfId="1"/>
    <cellStyle name="Обычный 2 2" xfId="2"/>
    <cellStyle name="Обычный 3" xfId="3"/>
    <cellStyle name="Обычный 4" xfId="4"/>
    <cellStyle name="Обычный_источники" xfId="5"/>
    <cellStyle name="Тысячи [0]_перечис.11" xfId="6"/>
    <cellStyle name="Тысячи_перечис.11" xfId="7"/>
    <cellStyle name="Финансовый" xfId="8" builtinId="3"/>
    <cellStyle name="Финансовый 2" xfId="9"/>
    <cellStyle name="Финансовый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59"/>
  <sheetViews>
    <sheetView view="pageBreakPreview" topLeftCell="A13" zoomScale="80" zoomScaleNormal="75" zoomScaleSheetLayoutView="80" workbookViewId="0">
      <selection activeCell="C13" sqref="C13"/>
    </sheetView>
  </sheetViews>
  <sheetFormatPr defaultRowHeight="15.75" x14ac:dyDescent="0.25"/>
  <cols>
    <col min="1" max="1" width="69.5703125" style="1" customWidth="1"/>
    <col min="2" max="2" width="29.5703125" style="1" customWidth="1"/>
    <col min="3" max="3" width="34.28515625" style="2" customWidth="1"/>
    <col min="4" max="16384" width="9.140625" style="1"/>
  </cols>
  <sheetData>
    <row r="1" spans="1:3" ht="114" customHeight="1" x14ac:dyDescent="0.25">
      <c r="B1" s="138"/>
      <c r="C1" s="87" t="s">
        <v>356</v>
      </c>
    </row>
    <row r="2" spans="1:3" ht="19.5" customHeight="1" x14ac:dyDescent="0.25">
      <c r="B2" s="138"/>
      <c r="C2" s="87"/>
    </row>
    <row r="3" spans="1:3" ht="46.5" customHeight="1" x14ac:dyDescent="0.25">
      <c r="A3" s="305" t="s">
        <v>357</v>
      </c>
      <c r="B3" s="305"/>
      <c r="C3" s="305"/>
    </row>
    <row r="4" spans="1:3" ht="19.5" customHeight="1" x14ac:dyDescent="0.25">
      <c r="A4" s="147"/>
      <c r="B4" s="147"/>
      <c r="C4" s="147"/>
    </row>
    <row r="5" spans="1:3" ht="19.149999999999999" customHeight="1" x14ac:dyDescent="0.25">
      <c r="B5" s="5"/>
      <c r="C5" s="6" t="s">
        <v>62</v>
      </c>
    </row>
    <row r="6" spans="1:3" s="8" customFormat="1" ht="37.5" x14ac:dyDescent="0.3">
      <c r="A6" s="43"/>
      <c r="B6" s="44" t="s">
        <v>12</v>
      </c>
      <c r="C6" s="45" t="s">
        <v>13</v>
      </c>
    </row>
    <row r="7" spans="1:3" s="8" customFormat="1" ht="18.75" x14ac:dyDescent="0.3">
      <c r="A7" s="76" t="s">
        <v>0</v>
      </c>
      <c r="B7" s="89"/>
      <c r="C7" s="142">
        <v>246.7</v>
      </c>
    </row>
    <row r="8" spans="1:3" s="8" customFormat="1" ht="18.75" x14ac:dyDescent="0.3">
      <c r="A8" s="78" t="s">
        <v>1</v>
      </c>
      <c r="B8" s="90" t="s">
        <v>69</v>
      </c>
      <c r="C8" s="142">
        <v>246.7</v>
      </c>
    </row>
    <row r="9" spans="1:3" s="8" customFormat="1" ht="18.75" x14ac:dyDescent="0.3">
      <c r="A9" s="79" t="s">
        <v>2</v>
      </c>
      <c r="B9" s="89"/>
      <c r="C9" s="77"/>
    </row>
    <row r="10" spans="1:3" s="8" customFormat="1" ht="33" customHeight="1" x14ac:dyDescent="0.3">
      <c r="A10" s="80" t="s">
        <v>339</v>
      </c>
      <c r="B10" s="90" t="s">
        <v>70</v>
      </c>
      <c r="C10" s="142">
        <v>0</v>
      </c>
    </row>
    <row r="11" spans="1:3" s="46" customFormat="1" ht="19.5" customHeight="1" x14ac:dyDescent="0.3">
      <c r="A11" s="78" t="s">
        <v>3</v>
      </c>
      <c r="B11" s="90" t="s">
        <v>71</v>
      </c>
      <c r="C11" s="77"/>
    </row>
    <row r="12" spans="1:3" s="8" customFormat="1" ht="31.5" x14ac:dyDescent="0.3">
      <c r="A12" s="81" t="s">
        <v>4</v>
      </c>
      <c r="B12" s="91" t="s">
        <v>79</v>
      </c>
      <c r="C12" s="77"/>
    </row>
    <row r="13" spans="1:3" s="8" customFormat="1" ht="35.25" customHeight="1" x14ac:dyDescent="0.3">
      <c r="A13" s="79" t="s">
        <v>78</v>
      </c>
      <c r="B13" s="91" t="s">
        <v>93</v>
      </c>
      <c r="C13" s="77"/>
    </row>
    <row r="14" spans="1:3" s="8" customFormat="1" ht="31.5" x14ac:dyDescent="0.3">
      <c r="A14" s="79" t="s">
        <v>5</v>
      </c>
      <c r="B14" s="91" t="s">
        <v>80</v>
      </c>
      <c r="C14" s="77"/>
    </row>
    <row r="15" spans="1:3" s="8" customFormat="1" ht="31.5" x14ac:dyDescent="0.3">
      <c r="A15" s="79" t="s">
        <v>14</v>
      </c>
      <c r="B15" s="91" t="s">
        <v>94</v>
      </c>
      <c r="C15" s="77"/>
    </row>
    <row r="16" spans="1:3" s="46" customFormat="1" ht="31.5" x14ac:dyDescent="0.3">
      <c r="A16" s="78" t="s">
        <v>6</v>
      </c>
      <c r="B16" s="90" t="s">
        <v>72</v>
      </c>
      <c r="C16" s="77"/>
    </row>
    <row r="17" spans="1:3" s="8" customFormat="1" ht="31.5" x14ac:dyDescent="0.3">
      <c r="A17" s="79" t="s">
        <v>81</v>
      </c>
      <c r="B17" s="91" t="s">
        <v>95</v>
      </c>
      <c r="C17" s="77"/>
    </row>
    <row r="18" spans="1:3" s="8" customFormat="1" ht="47.25" x14ac:dyDescent="0.3">
      <c r="A18" s="79" t="s">
        <v>82</v>
      </c>
      <c r="B18" s="91" t="s">
        <v>96</v>
      </c>
      <c r="C18" s="77"/>
    </row>
    <row r="19" spans="1:3" s="8" customFormat="1" ht="47.25" x14ac:dyDescent="0.3">
      <c r="A19" s="79" t="s">
        <v>7</v>
      </c>
      <c r="B19" s="91" t="s">
        <v>97</v>
      </c>
      <c r="C19" s="77"/>
    </row>
    <row r="20" spans="1:3" s="8" customFormat="1" ht="47.25" x14ac:dyDescent="0.3">
      <c r="A20" s="79" t="s">
        <v>15</v>
      </c>
      <c r="B20" s="91" t="s">
        <v>98</v>
      </c>
      <c r="C20" s="77"/>
    </row>
    <row r="21" spans="1:3" s="46" customFormat="1" ht="31.5" x14ac:dyDescent="0.3">
      <c r="A21" s="78" t="s">
        <v>10</v>
      </c>
      <c r="B21" s="90" t="s">
        <v>73</v>
      </c>
      <c r="C21" s="77"/>
    </row>
    <row r="22" spans="1:3" s="46" customFormat="1" ht="31.5" x14ac:dyDescent="0.3">
      <c r="A22" s="78" t="s">
        <v>99</v>
      </c>
      <c r="B22" s="90" t="s">
        <v>100</v>
      </c>
      <c r="C22" s="77"/>
    </row>
    <row r="23" spans="1:3" s="8" customFormat="1" ht="31.5" hidden="1" x14ac:dyDescent="0.3">
      <c r="A23" s="79" t="s">
        <v>101</v>
      </c>
      <c r="B23" s="91" t="s">
        <v>102</v>
      </c>
      <c r="C23" s="96"/>
    </row>
    <row r="24" spans="1:3" s="8" customFormat="1" ht="31.5" hidden="1" x14ac:dyDescent="0.3">
      <c r="A24" s="79" t="s">
        <v>103</v>
      </c>
      <c r="B24" s="91" t="s">
        <v>102</v>
      </c>
      <c r="C24" s="96"/>
    </row>
    <row r="25" spans="1:3" s="8" customFormat="1" ht="31.5" x14ac:dyDescent="0.3">
      <c r="A25" s="82" t="s">
        <v>8</v>
      </c>
      <c r="B25" s="92" t="s">
        <v>74</v>
      </c>
      <c r="C25" s="77"/>
    </row>
    <row r="26" spans="1:3" s="8" customFormat="1" ht="31.5" x14ac:dyDescent="0.3">
      <c r="A26" s="83" t="s">
        <v>9</v>
      </c>
      <c r="B26" s="93" t="s">
        <v>104</v>
      </c>
      <c r="C26" s="77"/>
    </row>
    <row r="27" spans="1:3" s="8" customFormat="1" ht="31.5" x14ac:dyDescent="0.3">
      <c r="A27" s="79" t="s">
        <v>16</v>
      </c>
      <c r="B27" s="91" t="s">
        <v>105</v>
      </c>
      <c r="C27" s="77"/>
    </row>
    <row r="28" spans="1:3" s="8" customFormat="1" ht="47.25" x14ac:dyDescent="0.3">
      <c r="A28" s="79" t="s">
        <v>87</v>
      </c>
      <c r="B28" s="91" t="s">
        <v>280</v>
      </c>
      <c r="C28" s="77"/>
    </row>
    <row r="29" spans="1:3" s="8" customFormat="1" ht="31.5" x14ac:dyDescent="0.3">
      <c r="A29" s="85" t="s">
        <v>83</v>
      </c>
      <c r="B29" s="167" t="s">
        <v>84</v>
      </c>
      <c r="C29" s="225"/>
    </row>
    <row r="30" spans="1:3" s="8" customFormat="1" ht="31.5" x14ac:dyDescent="0.3">
      <c r="A30" s="85" t="s">
        <v>85</v>
      </c>
      <c r="B30" s="94" t="s">
        <v>106</v>
      </c>
      <c r="C30" s="86"/>
    </row>
    <row r="31" spans="1:3" s="8" customFormat="1" ht="47.25" x14ac:dyDescent="0.3">
      <c r="A31" s="85" t="s">
        <v>86</v>
      </c>
      <c r="B31" s="94" t="s">
        <v>107</v>
      </c>
      <c r="C31" s="86"/>
    </row>
    <row r="32" spans="1:3" s="8" customFormat="1" ht="18.75" x14ac:dyDescent="0.3">
      <c r="B32" s="47"/>
      <c r="C32" s="48"/>
    </row>
    <row r="33" spans="2:3" s="8" customFormat="1" ht="18.75" x14ac:dyDescent="0.3">
      <c r="B33" s="47"/>
      <c r="C33" s="48"/>
    </row>
    <row r="34" spans="2:3" s="8" customFormat="1" ht="18.75" x14ac:dyDescent="0.3">
      <c r="B34" s="47"/>
      <c r="C34" s="48"/>
    </row>
    <row r="35" spans="2:3" s="8" customFormat="1" ht="18.75" x14ac:dyDescent="0.3">
      <c r="B35" s="47"/>
      <c r="C35" s="48"/>
    </row>
    <row r="36" spans="2:3" s="8" customFormat="1" ht="18.75" x14ac:dyDescent="0.3">
      <c r="B36" s="49"/>
      <c r="C36" s="50"/>
    </row>
    <row r="37" spans="2:3" s="8" customFormat="1" ht="18.75" x14ac:dyDescent="0.3">
      <c r="B37" s="47"/>
      <c r="C37" s="48"/>
    </row>
    <row r="38" spans="2:3" s="8" customFormat="1" ht="18.75" x14ac:dyDescent="0.3">
      <c r="B38" s="47"/>
      <c r="C38" s="48"/>
    </row>
    <row r="39" spans="2:3" s="8" customFormat="1" ht="18.75" x14ac:dyDescent="0.3">
      <c r="B39" s="51"/>
      <c r="C39" s="52"/>
    </row>
    <row r="40" spans="2:3" s="8" customFormat="1" ht="18.75" x14ac:dyDescent="0.3">
      <c r="B40" s="47"/>
      <c r="C40" s="48"/>
    </row>
    <row r="41" spans="2:3" s="8" customFormat="1" ht="18.75" x14ac:dyDescent="0.3">
      <c r="B41" s="47"/>
      <c r="C41" s="48"/>
    </row>
    <row r="42" spans="2:3" s="8" customFormat="1" ht="18.75" x14ac:dyDescent="0.3">
      <c r="B42" s="51"/>
      <c r="C42" s="52"/>
    </row>
    <row r="43" spans="2:3" s="8" customFormat="1" ht="18.75" x14ac:dyDescent="0.3">
      <c r="B43" s="47"/>
      <c r="C43" s="48"/>
    </row>
    <row r="44" spans="2:3" s="8" customFormat="1" ht="18.75" x14ac:dyDescent="0.3">
      <c r="B44" s="47"/>
      <c r="C44" s="48"/>
    </row>
    <row r="45" spans="2:3" s="8" customFormat="1" ht="18.75" x14ac:dyDescent="0.3">
      <c r="B45" s="47"/>
      <c r="C45" s="48"/>
    </row>
    <row r="46" spans="2:3" s="8" customFormat="1" ht="18.75" x14ac:dyDescent="0.3">
      <c r="B46" s="47"/>
      <c r="C46" s="48"/>
    </row>
    <row r="47" spans="2:3" s="8" customFormat="1" ht="18.75" x14ac:dyDescent="0.3">
      <c r="B47" s="53"/>
      <c r="C47" s="54"/>
    </row>
    <row r="48" spans="2:3" s="8" customFormat="1" ht="18.75" x14ac:dyDescent="0.3">
      <c r="B48" s="53"/>
      <c r="C48" s="54"/>
    </row>
    <row r="49" spans="2:3" s="8" customFormat="1" ht="18.75" x14ac:dyDescent="0.3">
      <c r="B49" s="53"/>
      <c r="C49" s="54"/>
    </row>
    <row r="50" spans="2:3" s="8" customFormat="1" ht="18.75" x14ac:dyDescent="0.3">
      <c r="C50" s="55"/>
    </row>
    <row r="51" spans="2:3" s="8" customFormat="1" ht="18.75" x14ac:dyDescent="0.3">
      <c r="C51" s="55"/>
    </row>
    <row r="52" spans="2:3" s="8" customFormat="1" ht="18.75" x14ac:dyDescent="0.3">
      <c r="C52" s="55"/>
    </row>
    <row r="53" spans="2:3" s="8" customFormat="1" ht="18.75" x14ac:dyDescent="0.3">
      <c r="C53" s="55"/>
    </row>
    <row r="54" spans="2:3" s="8" customFormat="1" ht="18.75" x14ac:dyDescent="0.3">
      <c r="C54" s="55"/>
    </row>
    <row r="55" spans="2:3" s="8" customFormat="1" ht="18.75" x14ac:dyDescent="0.3">
      <c r="C55" s="55"/>
    </row>
    <row r="56" spans="2:3" s="8" customFormat="1" ht="18.75" x14ac:dyDescent="0.3">
      <c r="C56" s="55"/>
    </row>
    <row r="57" spans="2:3" s="8" customFormat="1" ht="18.75" x14ac:dyDescent="0.3">
      <c r="C57" s="55"/>
    </row>
    <row r="58" spans="2:3" s="8" customFormat="1" ht="18.75" x14ac:dyDescent="0.3">
      <c r="C58" s="55"/>
    </row>
    <row r="59" spans="2:3" s="8" customFormat="1" ht="18.75" x14ac:dyDescent="0.3">
      <c r="C59" s="55"/>
    </row>
    <row r="60" spans="2:3" s="8" customFormat="1" ht="18.75" x14ac:dyDescent="0.3">
      <c r="C60" s="55"/>
    </row>
    <row r="61" spans="2:3" s="8" customFormat="1" ht="18.75" x14ac:dyDescent="0.3">
      <c r="C61" s="55"/>
    </row>
    <row r="62" spans="2:3" s="8" customFormat="1" ht="18.75" x14ac:dyDescent="0.3">
      <c r="C62" s="55"/>
    </row>
    <row r="63" spans="2:3" s="8" customFormat="1" ht="18.75" x14ac:dyDescent="0.3">
      <c r="C63" s="55"/>
    </row>
    <row r="64" spans="2:3" s="8" customFormat="1" ht="18.75" x14ac:dyDescent="0.3">
      <c r="C64" s="55"/>
    </row>
    <row r="65" spans="3:3" s="8" customFormat="1" ht="18.75" x14ac:dyDescent="0.3">
      <c r="C65" s="55"/>
    </row>
    <row r="66" spans="3:3" s="8" customFormat="1" ht="18.75" x14ac:dyDescent="0.3">
      <c r="C66" s="55"/>
    </row>
    <row r="67" spans="3:3" s="8" customFormat="1" ht="18.75" x14ac:dyDescent="0.3">
      <c r="C67" s="55"/>
    </row>
    <row r="68" spans="3:3" s="8" customFormat="1" ht="18.75" x14ac:dyDescent="0.3">
      <c r="C68" s="55"/>
    </row>
    <row r="69" spans="3:3" s="8" customFormat="1" ht="18.75" x14ac:dyDescent="0.3">
      <c r="C69" s="55"/>
    </row>
    <row r="70" spans="3:3" s="8" customFormat="1" ht="18.75" x14ac:dyDescent="0.3">
      <c r="C70" s="55"/>
    </row>
    <row r="71" spans="3:3" s="8" customFormat="1" ht="18.75" x14ac:dyDescent="0.3">
      <c r="C71" s="55"/>
    </row>
    <row r="72" spans="3:3" s="8" customFormat="1" ht="18.75" x14ac:dyDescent="0.3">
      <c r="C72" s="55"/>
    </row>
    <row r="73" spans="3:3" s="8" customFormat="1" ht="18.75" x14ac:dyDescent="0.3">
      <c r="C73" s="55"/>
    </row>
    <row r="74" spans="3:3" s="8" customFormat="1" ht="18.75" x14ac:dyDescent="0.3">
      <c r="C74" s="55"/>
    </row>
    <row r="75" spans="3:3" s="8" customFormat="1" ht="18.75" x14ac:dyDescent="0.3">
      <c r="C75" s="55"/>
    </row>
    <row r="76" spans="3:3" s="8" customFormat="1" ht="18.75" x14ac:dyDescent="0.3">
      <c r="C76" s="55"/>
    </row>
    <row r="77" spans="3:3" s="8" customFormat="1" ht="18.75" x14ac:dyDescent="0.3">
      <c r="C77" s="55"/>
    </row>
    <row r="78" spans="3:3" s="8" customFormat="1" ht="18.75" x14ac:dyDescent="0.3">
      <c r="C78" s="55"/>
    </row>
    <row r="79" spans="3:3" s="8" customFormat="1" ht="18.75" x14ac:dyDescent="0.3">
      <c r="C79" s="55"/>
    </row>
    <row r="80" spans="3:3" s="8" customFormat="1" ht="18.75" x14ac:dyDescent="0.3">
      <c r="C80" s="55"/>
    </row>
    <row r="81" spans="3:3" s="8" customFormat="1" ht="18.75" x14ac:dyDescent="0.3">
      <c r="C81" s="55"/>
    </row>
    <row r="82" spans="3:3" s="8" customFormat="1" ht="18.75" x14ac:dyDescent="0.3">
      <c r="C82" s="55"/>
    </row>
    <row r="83" spans="3:3" s="8" customFormat="1" ht="18.75" x14ac:dyDescent="0.3">
      <c r="C83" s="55"/>
    </row>
    <row r="84" spans="3:3" s="8" customFormat="1" ht="18.75" x14ac:dyDescent="0.3">
      <c r="C84" s="55"/>
    </row>
    <row r="85" spans="3:3" s="8" customFormat="1" ht="18.75" x14ac:dyDescent="0.3">
      <c r="C85" s="55"/>
    </row>
    <row r="86" spans="3:3" s="8" customFormat="1" ht="18.75" x14ac:dyDescent="0.3">
      <c r="C86" s="55"/>
    </row>
    <row r="87" spans="3:3" s="8" customFormat="1" ht="18.75" x14ac:dyDescent="0.3">
      <c r="C87" s="55"/>
    </row>
    <row r="88" spans="3:3" s="8" customFormat="1" ht="18.75" x14ac:dyDescent="0.3">
      <c r="C88" s="55"/>
    </row>
    <row r="89" spans="3:3" s="8" customFormat="1" ht="18.75" x14ac:dyDescent="0.3">
      <c r="C89" s="55"/>
    </row>
    <row r="90" spans="3:3" s="8" customFormat="1" ht="18.75" x14ac:dyDescent="0.3">
      <c r="C90" s="55"/>
    </row>
    <row r="91" spans="3:3" s="8" customFormat="1" ht="18.75" x14ac:dyDescent="0.3">
      <c r="C91" s="55"/>
    </row>
    <row r="92" spans="3:3" s="8" customFormat="1" ht="18.75" x14ac:dyDescent="0.3">
      <c r="C92" s="55"/>
    </row>
    <row r="93" spans="3:3" s="8" customFormat="1" ht="18.75" x14ac:dyDescent="0.3">
      <c r="C93" s="55"/>
    </row>
    <row r="94" spans="3:3" s="8" customFormat="1" ht="18.75" x14ac:dyDescent="0.3">
      <c r="C94" s="55"/>
    </row>
    <row r="95" spans="3:3" s="8" customFormat="1" ht="18.75" x14ac:dyDescent="0.3">
      <c r="C95" s="55"/>
    </row>
    <row r="96" spans="3:3" s="8" customFormat="1" ht="18.75" x14ac:dyDescent="0.3">
      <c r="C96" s="55"/>
    </row>
    <row r="97" spans="3:3" s="8" customFormat="1" ht="18.75" x14ac:dyDescent="0.3">
      <c r="C97" s="55"/>
    </row>
    <row r="98" spans="3:3" s="8" customFormat="1" ht="18.75" x14ac:dyDescent="0.3">
      <c r="C98" s="55"/>
    </row>
    <row r="99" spans="3:3" s="8" customFormat="1" ht="18.75" x14ac:dyDescent="0.3">
      <c r="C99" s="55"/>
    </row>
    <row r="100" spans="3:3" s="8" customFormat="1" ht="18.75" x14ac:dyDescent="0.3">
      <c r="C100" s="55"/>
    </row>
    <row r="101" spans="3:3" s="8" customFormat="1" ht="18.75" x14ac:dyDescent="0.3">
      <c r="C101" s="55"/>
    </row>
    <row r="102" spans="3:3" s="8" customFormat="1" ht="18.75" x14ac:dyDescent="0.3">
      <c r="C102" s="55"/>
    </row>
    <row r="103" spans="3:3" s="8" customFormat="1" ht="18.75" x14ac:dyDescent="0.3">
      <c r="C103" s="55"/>
    </row>
    <row r="104" spans="3:3" s="8" customFormat="1" ht="18.75" x14ac:dyDescent="0.3">
      <c r="C104" s="55"/>
    </row>
    <row r="105" spans="3:3" s="8" customFormat="1" ht="18.75" x14ac:dyDescent="0.3">
      <c r="C105" s="55"/>
    </row>
    <row r="106" spans="3:3" s="8" customFormat="1" ht="18.75" x14ac:dyDescent="0.3">
      <c r="C106" s="55"/>
    </row>
    <row r="107" spans="3:3" s="8" customFormat="1" ht="18.75" x14ac:dyDescent="0.3">
      <c r="C107" s="55"/>
    </row>
    <row r="108" spans="3:3" s="8" customFormat="1" ht="18.75" x14ac:dyDescent="0.3">
      <c r="C108" s="55"/>
    </row>
    <row r="109" spans="3:3" s="8" customFormat="1" ht="18.75" x14ac:dyDescent="0.3">
      <c r="C109" s="55"/>
    </row>
    <row r="110" spans="3:3" s="8" customFormat="1" ht="18.75" x14ac:dyDescent="0.3">
      <c r="C110" s="55"/>
    </row>
    <row r="111" spans="3:3" s="8" customFormat="1" ht="18.75" x14ac:dyDescent="0.3">
      <c r="C111" s="55"/>
    </row>
    <row r="112" spans="3:3" s="8" customFormat="1" ht="18.75" x14ac:dyDescent="0.3">
      <c r="C112" s="55"/>
    </row>
    <row r="113" spans="3:3" s="8" customFormat="1" ht="18.75" x14ac:dyDescent="0.3">
      <c r="C113" s="55"/>
    </row>
    <row r="114" spans="3:3" s="8" customFormat="1" ht="18.75" x14ac:dyDescent="0.3">
      <c r="C114" s="55"/>
    </row>
    <row r="115" spans="3:3" s="8" customFormat="1" ht="18.75" x14ac:dyDescent="0.3">
      <c r="C115" s="55"/>
    </row>
    <row r="116" spans="3:3" s="8" customFormat="1" ht="18.75" x14ac:dyDescent="0.3">
      <c r="C116" s="55"/>
    </row>
    <row r="117" spans="3:3" s="8" customFormat="1" ht="18.75" x14ac:dyDescent="0.3">
      <c r="C117" s="55"/>
    </row>
    <row r="118" spans="3:3" s="8" customFormat="1" ht="18.75" x14ac:dyDescent="0.3">
      <c r="C118" s="55"/>
    </row>
    <row r="119" spans="3:3" s="8" customFormat="1" ht="18.75" x14ac:dyDescent="0.3">
      <c r="C119" s="55"/>
    </row>
    <row r="120" spans="3:3" s="8" customFormat="1" ht="18.75" x14ac:dyDescent="0.3">
      <c r="C120" s="55"/>
    </row>
    <row r="121" spans="3:3" s="8" customFormat="1" ht="18.75" x14ac:dyDescent="0.3">
      <c r="C121" s="55"/>
    </row>
    <row r="122" spans="3:3" s="8" customFormat="1" ht="18.75" x14ac:dyDescent="0.3">
      <c r="C122" s="55"/>
    </row>
    <row r="123" spans="3:3" s="8" customFormat="1" ht="18.75" x14ac:dyDescent="0.3">
      <c r="C123" s="55"/>
    </row>
    <row r="124" spans="3:3" s="8" customFormat="1" ht="18.75" x14ac:dyDescent="0.3">
      <c r="C124" s="55"/>
    </row>
    <row r="125" spans="3:3" s="8" customFormat="1" ht="18.75" x14ac:dyDescent="0.3">
      <c r="C125" s="55"/>
    </row>
    <row r="126" spans="3:3" s="8" customFormat="1" ht="18.75" x14ac:dyDescent="0.3">
      <c r="C126" s="55"/>
    </row>
    <row r="127" spans="3:3" s="8" customFormat="1" ht="18.75" x14ac:dyDescent="0.3">
      <c r="C127" s="55"/>
    </row>
    <row r="128" spans="3:3" s="8" customFormat="1" ht="18.75" x14ac:dyDescent="0.3">
      <c r="C128" s="55"/>
    </row>
    <row r="129" spans="3:3" s="8" customFormat="1" ht="18.75" x14ac:dyDescent="0.3">
      <c r="C129" s="55"/>
    </row>
    <row r="130" spans="3:3" s="8" customFormat="1" ht="18.75" x14ac:dyDescent="0.3">
      <c r="C130" s="55"/>
    </row>
    <row r="131" spans="3:3" s="8" customFormat="1" ht="18.75" x14ac:dyDescent="0.3">
      <c r="C131" s="55"/>
    </row>
    <row r="132" spans="3:3" s="8" customFormat="1" ht="18.75" x14ac:dyDescent="0.3">
      <c r="C132" s="55"/>
    </row>
    <row r="133" spans="3:3" s="8" customFormat="1" ht="18.75" x14ac:dyDescent="0.3">
      <c r="C133" s="55"/>
    </row>
    <row r="134" spans="3:3" s="8" customFormat="1" ht="18.75" x14ac:dyDescent="0.3">
      <c r="C134" s="55"/>
    </row>
    <row r="135" spans="3:3" s="8" customFormat="1" ht="18.75" x14ac:dyDescent="0.3">
      <c r="C135" s="55"/>
    </row>
    <row r="136" spans="3:3" s="8" customFormat="1" ht="18.75" x14ac:dyDescent="0.3">
      <c r="C136" s="55"/>
    </row>
    <row r="137" spans="3:3" s="8" customFormat="1" ht="18.75" x14ac:dyDescent="0.3">
      <c r="C137" s="55"/>
    </row>
    <row r="138" spans="3:3" s="8" customFormat="1" ht="18.75" x14ac:dyDescent="0.3">
      <c r="C138" s="55"/>
    </row>
    <row r="139" spans="3:3" s="8" customFormat="1" ht="18.75" x14ac:dyDescent="0.3">
      <c r="C139" s="55"/>
    </row>
    <row r="140" spans="3:3" s="8" customFormat="1" ht="18.75" x14ac:dyDescent="0.3">
      <c r="C140" s="55"/>
    </row>
    <row r="141" spans="3:3" s="8" customFormat="1" ht="18.75" x14ac:dyDescent="0.3">
      <c r="C141" s="55"/>
    </row>
    <row r="142" spans="3:3" s="8" customFormat="1" ht="18.75" x14ac:dyDescent="0.3">
      <c r="C142" s="55"/>
    </row>
    <row r="143" spans="3:3" s="8" customFormat="1" ht="18.75" x14ac:dyDescent="0.3">
      <c r="C143" s="55"/>
    </row>
    <row r="144" spans="3:3" s="8" customFormat="1" ht="18.75" x14ac:dyDescent="0.3">
      <c r="C144" s="55"/>
    </row>
    <row r="145" spans="3:3" s="8" customFormat="1" ht="18.75" x14ac:dyDescent="0.3">
      <c r="C145" s="55"/>
    </row>
    <row r="146" spans="3:3" s="8" customFormat="1" ht="18.75" x14ac:dyDescent="0.3">
      <c r="C146" s="55"/>
    </row>
    <row r="147" spans="3:3" s="8" customFormat="1" ht="18.75" x14ac:dyDescent="0.3">
      <c r="C147" s="55"/>
    </row>
    <row r="148" spans="3:3" s="8" customFormat="1" ht="18.75" x14ac:dyDescent="0.3">
      <c r="C148" s="55"/>
    </row>
    <row r="149" spans="3:3" s="8" customFormat="1" ht="18.75" x14ac:dyDescent="0.3">
      <c r="C149" s="55"/>
    </row>
    <row r="150" spans="3:3" s="8" customFormat="1" ht="18.75" x14ac:dyDescent="0.3">
      <c r="C150" s="55"/>
    </row>
    <row r="151" spans="3:3" s="8" customFormat="1" ht="18.75" x14ac:dyDescent="0.3">
      <c r="C151" s="55"/>
    </row>
    <row r="152" spans="3:3" s="8" customFormat="1" ht="18.75" x14ac:dyDescent="0.3">
      <c r="C152" s="55"/>
    </row>
    <row r="153" spans="3:3" s="8" customFormat="1" ht="18.75" x14ac:dyDescent="0.3">
      <c r="C153" s="55"/>
    </row>
    <row r="154" spans="3:3" x14ac:dyDescent="0.25">
      <c r="C154" s="7"/>
    </row>
    <row r="155" spans="3:3" x14ac:dyDescent="0.25">
      <c r="C155" s="7"/>
    </row>
    <row r="156" spans="3:3" x14ac:dyDescent="0.25">
      <c r="C156" s="7"/>
    </row>
    <row r="157" spans="3:3" x14ac:dyDescent="0.25">
      <c r="C157" s="7"/>
    </row>
    <row r="158" spans="3:3" x14ac:dyDescent="0.25">
      <c r="C158" s="7"/>
    </row>
    <row r="159" spans="3:3" x14ac:dyDescent="0.25">
      <c r="C159" s="7"/>
    </row>
  </sheetData>
  <mergeCells count="1">
    <mergeCell ref="A3:C3"/>
  </mergeCells>
  <phoneticPr fontId="3" type="noConversion"/>
  <pageMargins left="0.98425196850393704" right="0.59055118110236227" top="0.78740157480314965" bottom="0.78740157480314965" header="0.51181102362204722" footer="0.51181102362204722"/>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32"/>
  <sheetViews>
    <sheetView view="pageBreakPreview" topLeftCell="A100" zoomScale="75" zoomScaleNormal="75" zoomScaleSheetLayoutView="75" workbookViewId="0">
      <selection activeCell="N13" sqref="N13"/>
    </sheetView>
  </sheetViews>
  <sheetFormatPr defaultColWidth="3.5703125" defaultRowHeight="12.75" x14ac:dyDescent="0.2"/>
  <cols>
    <col min="1" max="1" width="5.28515625" style="28" customWidth="1"/>
    <col min="2" max="2" width="74.42578125" style="29" customWidth="1"/>
    <col min="3" max="3" width="8.5703125" style="30" customWidth="1"/>
    <col min="4" max="4" width="8.42578125" style="30" customWidth="1"/>
    <col min="5" max="5" width="14.7109375" style="30" customWidth="1"/>
    <col min="6" max="6" width="12.42578125" style="30" customWidth="1"/>
    <col min="7" max="8" width="12.42578125" style="169" hidden="1" customWidth="1"/>
    <col min="9" max="9" width="13.85546875" style="169" hidden="1" customWidth="1"/>
    <col min="10" max="10" width="21.140625" style="31" hidden="1" customWidth="1"/>
    <col min="11" max="11" width="17.85546875" style="31" hidden="1" customWidth="1"/>
    <col min="12" max="12" width="18.28515625" style="31" hidden="1" customWidth="1"/>
    <col min="13" max="13" width="14.7109375" style="31" hidden="1" customWidth="1"/>
    <col min="14" max="15" width="14.7109375" style="31" customWidth="1"/>
    <col min="16" max="257" width="9.140625" style="31" customWidth="1"/>
    <col min="258" max="16384" width="3.5703125" style="31"/>
  </cols>
  <sheetData>
    <row r="1" spans="1:15" ht="98.25" customHeight="1" x14ac:dyDescent="0.25">
      <c r="E1" s="159"/>
      <c r="F1" s="159"/>
      <c r="G1" s="159"/>
      <c r="H1" s="159"/>
      <c r="I1" s="159"/>
      <c r="J1" s="159"/>
      <c r="K1" s="159"/>
      <c r="L1" s="340" t="s">
        <v>440</v>
      </c>
      <c r="M1" s="340"/>
      <c r="N1" s="340" t="s">
        <v>440</v>
      </c>
      <c r="O1" s="340"/>
    </row>
    <row r="2" spans="1:15" ht="15.75" customHeight="1" x14ac:dyDescent="0.2">
      <c r="F2" s="32"/>
      <c r="G2" s="162"/>
      <c r="H2" s="162"/>
      <c r="I2" s="162"/>
    </row>
    <row r="3" spans="1:15" s="59" customFormat="1" ht="78" customHeight="1" x14ac:dyDescent="0.3">
      <c r="A3" s="313" t="s">
        <v>372</v>
      </c>
      <c r="B3" s="313"/>
      <c r="C3" s="313"/>
      <c r="D3" s="313"/>
      <c r="E3" s="313"/>
      <c r="F3" s="313"/>
      <c r="G3" s="313"/>
      <c r="H3" s="313"/>
      <c r="I3" s="342"/>
    </row>
    <row r="4" spans="1:15" s="59" customFormat="1" ht="21" customHeight="1" x14ac:dyDescent="0.3">
      <c r="A4" s="143"/>
      <c r="B4" s="143"/>
      <c r="C4" s="143"/>
      <c r="D4" s="143"/>
      <c r="E4" s="143"/>
      <c r="F4" s="143"/>
      <c r="G4" s="152"/>
      <c r="H4" s="152"/>
      <c r="I4" s="153"/>
    </row>
    <row r="5" spans="1:15" s="35" customFormat="1" ht="15.75" customHeight="1" x14ac:dyDescent="0.25">
      <c r="A5" s="33"/>
      <c r="B5" s="33"/>
      <c r="C5" s="33"/>
      <c r="D5" s="33"/>
      <c r="E5" s="34"/>
      <c r="F5" s="343" t="s">
        <v>62</v>
      </c>
      <c r="G5" s="343"/>
      <c r="H5" s="343"/>
      <c r="I5" s="343"/>
    </row>
    <row r="6" spans="1:15" s="65" customFormat="1" ht="74.25" customHeight="1" x14ac:dyDescent="0.3">
      <c r="A6" s="44" t="s">
        <v>50</v>
      </c>
      <c r="B6" s="44" t="s">
        <v>51</v>
      </c>
      <c r="C6" s="197" t="s">
        <v>65</v>
      </c>
      <c r="D6" s="197" t="s">
        <v>66</v>
      </c>
      <c r="E6" s="198" t="s">
        <v>67</v>
      </c>
      <c r="F6" s="198" t="s">
        <v>68</v>
      </c>
      <c r="G6" s="198" t="s">
        <v>26</v>
      </c>
      <c r="H6" s="198" t="s">
        <v>337</v>
      </c>
      <c r="I6" s="44" t="s">
        <v>338</v>
      </c>
      <c r="J6" s="256" t="s">
        <v>337</v>
      </c>
      <c r="K6" s="258" t="s">
        <v>338</v>
      </c>
      <c r="L6" s="258" t="s">
        <v>337</v>
      </c>
      <c r="M6" s="258" t="s">
        <v>338</v>
      </c>
      <c r="N6" s="258" t="s">
        <v>337</v>
      </c>
      <c r="O6" s="258" t="s">
        <v>338</v>
      </c>
    </row>
    <row r="7" spans="1:15" s="74" customFormat="1" ht="15.75" x14ac:dyDescent="0.25">
      <c r="A7" s="124">
        <v>1</v>
      </c>
      <c r="B7" s="124">
        <v>2</v>
      </c>
      <c r="C7" s="125" t="s">
        <v>52</v>
      </c>
      <c r="D7" s="125" t="s">
        <v>53</v>
      </c>
      <c r="E7" s="125" t="s">
        <v>54</v>
      </c>
      <c r="F7" s="125" t="s">
        <v>55</v>
      </c>
      <c r="G7" s="125" t="s">
        <v>56</v>
      </c>
      <c r="H7" s="125"/>
      <c r="I7" s="124">
        <v>7</v>
      </c>
      <c r="J7" s="257"/>
      <c r="K7" s="257">
        <v>7</v>
      </c>
      <c r="L7" s="257"/>
      <c r="M7" s="257">
        <v>7</v>
      </c>
      <c r="N7" s="257"/>
      <c r="O7" s="257"/>
    </row>
    <row r="8" spans="1:15" s="66" customFormat="1" ht="18" x14ac:dyDescent="0.25">
      <c r="A8" s="109" t="s">
        <v>151</v>
      </c>
      <c r="B8" s="126" t="s">
        <v>129</v>
      </c>
      <c r="C8" s="109" t="s">
        <v>135</v>
      </c>
      <c r="D8" s="109"/>
      <c r="E8" s="109"/>
      <c r="F8" s="104"/>
      <c r="G8" s="113">
        <f>G9+G13+G30</f>
        <v>0</v>
      </c>
      <c r="H8" s="113">
        <f>H9+H13+H30+H27</f>
        <v>353.4</v>
      </c>
      <c r="I8" s="113">
        <f>I9+I13+I30+I27</f>
        <v>1985.3000000000002</v>
      </c>
      <c r="J8" s="200">
        <f>J9+J13+J30+J27</f>
        <v>17.100000000000001</v>
      </c>
      <c r="K8" s="200">
        <f>K9+K13+K30+K27</f>
        <v>2002.4</v>
      </c>
      <c r="L8" s="289">
        <f>L9+L13+L30+L27+L28</f>
        <v>0.3</v>
      </c>
      <c r="M8" s="289">
        <f>M9+M13+M30+M27+M28</f>
        <v>2002.7</v>
      </c>
      <c r="N8" s="289">
        <f>N9+N13+N28+N30+N29</f>
        <v>-292.10000000000002</v>
      </c>
      <c r="O8" s="289">
        <f>O9+O13+O30+O28</f>
        <v>1710.6000000000001</v>
      </c>
    </row>
    <row r="9" spans="1:15" s="66" customFormat="1" ht="31.5" x14ac:dyDescent="0.25">
      <c r="A9" s="109" t="s">
        <v>63</v>
      </c>
      <c r="B9" s="126" t="s">
        <v>130</v>
      </c>
      <c r="C9" s="104" t="s">
        <v>135</v>
      </c>
      <c r="D9" s="104" t="s">
        <v>136</v>
      </c>
      <c r="E9" s="104"/>
      <c r="F9" s="104"/>
      <c r="G9" s="113">
        <f t="shared" ref="G9:O9" si="0">G10</f>
        <v>0</v>
      </c>
      <c r="H9" s="113">
        <f t="shared" si="0"/>
        <v>0</v>
      </c>
      <c r="I9" s="113">
        <f t="shared" si="0"/>
        <v>428.70000000000005</v>
      </c>
      <c r="J9" s="200">
        <f t="shared" si="0"/>
        <v>0</v>
      </c>
      <c r="K9" s="200">
        <f t="shared" si="0"/>
        <v>428.70000000000005</v>
      </c>
      <c r="L9" s="289">
        <f t="shared" si="0"/>
        <v>0</v>
      </c>
      <c r="M9" s="289">
        <f t="shared" si="0"/>
        <v>428.70000000000005</v>
      </c>
      <c r="N9" s="289">
        <f t="shared" si="0"/>
        <v>-40</v>
      </c>
      <c r="O9" s="200">
        <f t="shared" si="0"/>
        <v>388.70000000000005</v>
      </c>
    </row>
    <row r="10" spans="1:15" s="66" customFormat="1" ht="18" x14ac:dyDescent="0.25">
      <c r="A10" s="73"/>
      <c r="B10" s="128" t="s">
        <v>149</v>
      </c>
      <c r="C10" s="71" t="s">
        <v>135</v>
      </c>
      <c r="D10" s="71" t="s">
        <v>136</v>
      </c>
      <c r="E10" s="72" t="s">
        <v>195</v>
      </c>
      <c r="F10" s="72"/>
      <c r="G10" s="100">
        <f t="shared" ref="G10:M10" si="1">G11+G12</f>
        <v>0</v>
      </c>
      <c r="H10" s="100">
        <f t="shared" si="1"/>
        <v>0</v>
      </c>
      <c r="I10" s="100">
        <f t="shared" si="1"/>
        <v>428.70000000000005</v>
      </c>
      <c r="J10" s="200">
        <f t="shared" si="1"/>
        <v>0</v>
      </c>
      <c r="K10" s="200">
        <f t="shared" si="1"/>
        <v>428.70000000000005</v>
      </c>
      <c r="L10" s="289">
        <f t="shared" si="1"/>
        <v>0</v>
      </c>
      <c r="M10" s="289">
        <f t="shared" si="1"/>
        <v>428.70000000000005</v>
      </c>
      <c r="N10" s="289">
        <f t="shared" ref="N10:O10" si="2">N11+N12</f>
        <v>-40</v>
      </c>
      <c r="O10" s="200">
        <f t="shared" si="2"/>
        <v>388.70000000000005</v>
      </c>
    </row>
    <row r="11" spans="1:15" s="66" customFormat="1" ht="18" x14ac:dyDescent="0.25">
      <c r="A11" s="73"/>
      <c r="B11" s="163" t="s">
        <v>235</v>
      </c>
      <c r="C11" s="71" t="s">
        <v>135</v>
      </c>
      <c r="D11" s="71" t="s">
        <v>136</v>
      </c>
      <c r="E11" s="71" t="s">
        <v>195</v>
      </c>
      <c r="F11" s="165" t="s">
        <v>137</v>
      </c>
      <c r="G11" s="164"/>
      <c r="H11" s="164"/>
      <c r="I11" s="98">
        <v>329.3</v>
      </c>
      <c r="J11" s="200"/>
      <c r="K11" s="201">
        <f>I11+J11</f>
        <v>329.3</v>
      </c>
      <c r="L11" s="289"/>
      <c r="M11" s="289">
        <f>K11+L11</f>
        <v>329.3</v>
      </c>
      <c r="N11" s="289">
        <v>-20</v>
      </c>
      <c r="O11" s="200">
        <f>M11+N11</f>
        <v>309.3</v>
      </c>
    </row>
    <row r="12" spans="1:15" s="66" customFormat="1" ht="47.25" x14ac:dyDescent="0.25">
      <c r="A12" s="73"/>
      <c r="B12" s="163" t="s">
        <v>236</v>
      </c>
      <c r="C12" s="72" t="s">
        <v>135</v>
      </c>
      <c r="D12" s="72" t="s">
        <v>136</v>
      </c>
      <c r="E12" s="72" t="s">
        <v>195</v>
      </c>
      <c r="F12" s="165" t="s">
        <v>212</v>
      </c>
      <c r="G12" s="164"/>
      <c r="H12" s="164"/>
      <c r="I12" s="98">
        <v>99.4</v>
      </c>
      <c r="J12" s="200"/>
      <c r="K12" s="201">
        <f>I12+J12</f>
        <v>99.4</v>
      </c>
      <c r="L12" s="289"/>
      <c r="M12" s="289">
        <f>K12+L12</f>
        <v>99.4</v>
      </c>
      <c r="N12" s="289">
        <v>-20</v>
      </c>
      <c r="O12" s="200">
        <f>M12+N12</f>
        <v>79.400000000000006</v>
      </c>
    </row>
    <row r="13" spans="1:15" s="66" customFormat="1" ht="47.25" x14ac:dyDescent="0.25">
      <c r="A13" s="109" t="s">
        <v>152</v>
      </c>
      <c r="B13" s="110" t="s">
        <v>46</v>
      </c>
      <c r="C13" s="104" t="s">
        <v>135</v>
      </c>
      <c r="D13" s="104" t="s">
        <v>138</v>
      </c>
      <c r="E13" s="104"/>
      <c r="F13" s="104"/>
      <c r="G13" s="113">
        <f>G14</f>
        <v>0</v>
      </c>
      <c r="H13" s="113">
        <f>H14+H21</f>
        <v>0</v>
      </c>
      <c r="I13" s="113">
        <f>I14+I21</f>
        <v>528.6</v>
      </c>
      <c r="J13" s="261">
        <f t="shared" ref="J13:M13" si="3">J14+J21+J18</f>
        <v>17.100000000000001</v>
      </c>
      <c r="K13" s="261">
        <f t="shared" si="3"/>
        <v>545.70000000000005</v>
      </c>
      <c r="L13" s="289">
        <f t="shared" si="3"/>
        <v>0</v>
      </c>
      <c r="M13" s="289">
        <f t="shared" si="3"/>
        <v>545.70000000000005</v>
      </c>
      <c r="N13" s="289">
        <f>N14+N21+N18</f>
        <v>-148.10000000000002</v>
      </c>
      <c r="O13" s="200">
        <f>O14+O21+O18</f>
        <v>397.6</v>
      </c>
    </row>
    <row r="14" spans="1:15" s="67" customFormat="1" ht="31.5" x14ac:dyDescent="0.25">
      <c r="A14" s="71"/>
      <c r="B14" s="128" t="s">
        <v>175</v>
      </c>
      <c r="C14" s="72" t="s">
        <v>135</v>
      </c>
      <c r="D14" s="72" t="s">
        <v>138</v>
      </c>
      <c r="E14" s="72" t="s">
        <v>196</v>
      </c>
      <c r="F14" s="165"/>
      <c r="G14" s="164">
        <f>G15+G21</f>
        <v>0</v>
      </c>
      <c r="H14" s="164">
        <f t="shared" ref="H14:O14" si="4">H15</f>
        <v>0</v>
      </c>
      <c r="I14" s="164">
        <f t="shared" si="4"/>
        <v>263</v>
      </c>
      <c r="J14" s="201">
        <f t="shared" si="4"/>
        <v>0</v>
      </c>
      <c r="K14" s="259">
        <f t="shared" si="4"/>
        <v>263</v>
      </c>
      <c r="L14" s="288">
        <f t="shared" si="4"/>
        <v>0</v>
      </c>
      <c r="M14" s="288">
        <f t="shared" si="4"/>
        <v>263</v>
      </c>
      <c r="N14" s="288">
        <f t="shared" si="4"/>
        <v>-10.3</v>
      </c>
      <c r="O14" s="201">
        <f t="shared" si="4"/>
        <v>252.7</v>
      </c>
    </row>
    <row r="15" spans="1:15" s="66" customFormat="1" ht="31.5" x14ac:dyDescent="0.25">
      <c r="A15" s="73"/>
      <c r="B15" s="163" t="s">
        <v>197</v>
      </c>
      <c r="C15" s="72" t="s">
        <v>135</v>
      </c>
      <c r="D15" s="72" t="s">
        <v>138</v>
      </c>
      <c r="E15" s="72" t="s">
        <v>198</v>
      </c>
      <c r="F15" s="165"/>
      <c r="G15" s="164">
        <f t="shared" ref="G15:M15" si="5">G16+G17</f>
        <v>0</v>
      </c>
      <c r="H15" s="164">
        <f t="shared" si="5"/>
        <v>0</v>
      </c>
      <c r="I15" s="164">
        <f t="shared" si="5"/>
        <v>263</v>
      </c>
      <c r="J15" s="200">
        <f t="shared" si="5"/>
        <v>0</v>
      </c>
      <c r="K15" s="261">
        <f t="shared" si="5"/>
        <v>263</v>
      </c>
      <c r="L15" s="289">
        <f t="shared" si="5"/>
        <v>0</v>
      </c>
      <c r="M15" s="289">
        <f t="shared" si="5"/>
        <v>263</v>
      </c>
      <c r="N15" s="289">
        <f t="shared" ref="N15:O15" si="6">N16+N17</f>
        <v>-10.3</v>
      </c>
      <c r="O15" s="200">
        <f t="shared" si="6"/>
        <v>252.7</v>
      </c>
    </row>
    <row r="16" spans="1:15" s="66" customFormat="1" ht="18" x14ac:dyDescent="0.25">
      <c r="A16" s="73"/>
      <c r="B16" s="163" t="s">
        <v>235</v>
      </c>
      <c r="C16" s="72" t="s">
        <v>135</v>
      </c>
      <c r="D16" s="72" t="s">
        <v>138</v>
      </c>
      <c r="E16" s="72" t="s">
        <v>198</v>
      </c>
      <c r="F16" s="165" t="s">
        <v>137</v>
      </c>
      <c r="G16" s="164"/>
      <c r="H16" s="164"/>
      <c r="I16" s="100">
        <v>202</v>
      </c>
      <c r="J16" s="200"/>
      <c r="K16" s="261">
        <f>I16+J16</f>
        <v>202</v>
      </c>
      <c r="L16" s="289"/>
      <c r="M16" s="289">
        <f>K16+L16</f>
        <v>202</v>
      </c>
      <c r="N16" s="289">
        <v>-0.3</v>
      </c>
      <c r="O16" s="200">
        <f>M16+N16</f>
        <v>201.7</v>
      </c>
    </row>
    <row r="17" spans="1:15" s="66" customFormat="1" ht="47.25" x14ac:dyDescent="0.25">
      <c r="A17" s="73"/>
      <c r="B17" s="163" t="s">
        <v>236</v>
      </c>
      <c r="C17" s="72" t="s">
        <v>135</v>
      </c>
      <c r="D17" s="72" t="s">
        <v>138</v>
      </c>
      <c r="E17" s="72" t="s">
        <v>198</v>
      </c>
      <c r="F17" s="165" t="s">
        <v>212</v>
      </c>
      <c r="G17" s="164"/>
      <c r="H17" s="164"/>
      <c r="I17" s="100">
        <v>61</v>
      </c>
      <c r="J17" s="200"/>
      <c r="K17" s="261">
        <f>I17+J17</f>
        <v>61</v>
      </c>
      <c r="L17" s="289"/>
      <c r="M17" s="289">
        <f>K17+L17</f>
        <v>61</v>
      </c>
      <c r="N17" s="289">
        <v>-10</v>
      </c>
      <c r="O17" s="200">
        <f>M17+N17</f>
        <v>51</v>
      </c>
    </row>
    <row r="18" spans="1:15" s="66" customFormat="1" ht="31.5" x14ac:dyDescent="0.3">
      <c r="A18" s="73"/>
      <c r="B18" s="270" t="s">
        <v>197</v>
      </c>
      <c r="C18" s="245" t="s">
        <v>135</v>
      </c>
      <c r="D18" s="245" t="s">
        <v>138</v>
      </c>
      <c r="E18" s="245" t="s">
        <v>408</v>
      </c>
      <c r="F18" s="271"/>
      <c r="G18" s="272"/>
      <c r="H18" s="272">
        <f>H19+H21</f>
        <v>0</v>
      </c>
      <c r="I18" s="273">
        <f t="shared" ref="I18:O18" si="7">I19+I20</f>
        <v>0</v>
      </c>
      <c r="J18" s="274">
        <f t="shared" si="7"/>
        <v>17.100000000000001</v>
      </c>
      <c r="K18" s="256">
        <f t="shared" si="7"/>
        <v>17.100000000000001</v>
      </c>
      <c r="L18" s="289">
        <f t="shared" si="7"/>
        <v>0</v>
      </c>
      <c r="M18" s="289">
        <f t="shared" si="7"/>
        <v>17.100000000000001</v>
      </c>
      <c r="N18" s="289">
        <f t="shared" si="7"/>
        <v>0</v>
      </c>
      <c r="O18" s="200">
        <f t="shared" si="7"/>
        <v>17.100000000000001</v>
      </c>
    </row>
    <row r="19" spans="1:15" s="66" customFormat="1" ht="31.5" x14ac:dyDescent="0.25">
      <c r="A19" s="73"/>
      <c r="B19" s="163" t="s">
        <v>407</v>
      </c>
      <c r="C19" s="72" t="s">
        <v>135</v>
      </c>
      <c r="D19" s="72" t="s">
        <v>138</v>
      </c>
      <c r="E19" s="72" t="s">
        <v>408</v>
      </c>
      <c r="F19" s="165" t="s">
        <v>137</v>
      </c>
      <c r="G19" s="164"/>
      <c r="H19" s="164"/>
      <c r="I19" s="100"/>
      <c r="J19" s="201">
        <v>13.1</v>
      </c>
      <c r="K19" s="201">
        <f>I19+J19</f>
        <v>13.1</v>
      </c>
      <c r="L19" s="289"/>
      <c r="M19" s="289">
        <f>K19+L19</f>
        <v>13.1</v>
      </c>
      <c r="N19" s="289"/>
      <c r="O19" s="200">
        <f>M19+N19</f>
        <v>13.1</v>
      </c>
    </row>
    <row r="20" spans="1:15" s="66" customFormat="1" ht="63" x14ac:dyDescent="0.25">
      <c r="A20" s="73"/>
      <c r="B20" s="163" t="s">
        <v>409</v>
      </c>
      <c r="C20" s="72" t="s">
        <v>135</v>
      </c>
      <c r="D20" s="72" t="s">
        <v>138</v>
      </c>
      <c r="E20" s="72" t="s">
        <v>408</v>
      </c>
      <c r="F20" s="165" t="s">
        <v>212</v>
      </c>
      <c r="G20" s="164"/>
      <c r="H20" s="164"/>
      <c r="I20" s="100"/>
      <c r="J20" s="259">
        <v>4</v>
      </c>
      <c r="K20" s="259">
        <f>I20+J20</f>
        <v>4</v>
      </c>
      <c r="L20" s="289"/>
      <c r="M20" s="289">
        <f>K20+L20</f>
        <v>4</v>
      </c>
      <c r="N20" s="289"/>
      <c r="O20" s="200">
        <f>M20+N20</f>
        <v>4</v>
      </c>
    </row>
    <row r="21" spans="1:15" s="66" customFormat="1" ht="31.5" x14ac:dyDescent="0.3">
      <c r="A21" s="73"/>
      <c r="B21" s="270" t="s">
        <v>199</v>
      </c>
      <c r="C21" s="245" t="s">
        <v>135</v>
      </c>
      <c r="D21" s="245" t="s">
        <v>138</v>
      </c>
      <c r="E21" s="245" t="s">
        <v>200</v>
      </c>
      <c r="F21" s="271"/>
      <c r="G21" s="272">
        <f>SUM(G22:G26)</f>
        <v>0</v>
      </c>
      <c r="H21" s="272"/>
      <c r="I21" s="272">
        <f t="shared" ref="I21:M21" si="8">I22+I23+I24+I25+I26</f>
        <v>265.60000000000002</v>
      </c>
      <c r="J21" s="256">
        <f t="shared" si="8"/>
        <v>0</v>
      </c>
      <c r="K21" s="256">
        <f t="shared" si="8"/>
        <v>265.60000000000002</v>
      </c>
      <c r="L21" s="289">
        <f t="shared" si="8"/>
        <v>0</v>
      </c>
      <c r="M21" s="289">
        <f t="shared" si="8"/>
        <v>265.60000000000002</v>
      </c>
      <c r="N21" s="289">
        <f>N22+N23+N24+N25+N26</f>
        <v>-137.80000000000001</v>
      </c>
      <c r="O21" s="200">
        <f>O22+O23+O24+O25+O26</f>
        <v>127.79999999999998</v>
      </c>
    </row>
    <row r="22" spans="1:15" s="66" customFormat="1" ht="31.5" x14ac:dyDescent="0.25">
      <c r="A22" s="73"/>
      <c r="B22" s="159" t="s">
        <v>305</v>
      </c>
      <c r="C22" s="72" t="s">
        <v>135</v>
      </c>
      <c r="D22" s="72" t="s">
        <v>138</v>
      </c>
      <c r="E22" s="72" t="s">
        <v>200</v>
      </c>
      <c r="F22" s="165" t="s">
        <v>139</v>
      </c>
      <c r="G22" s="164"/>
      <c r="H22" s="164"/>
      <c r="I22" s="100">
        <v>81</v>
      </c>
      <c r="J22" s="200"/>
      <c r="K22" s="259">
        <f>I22+J22</f>
        <v>81</v>
      </c>
      <c r="L22" s="289"/>
      <c r="M22" s="288">
        <f>K22+L22</f>
        <v>81</v>
      </c>
      <c r="N22" s="288">
        <v>-25.9</v>
      </c>
      <c r="O22" s="200">
        <f>M22+N22</f>
        <v>55.1</v>
      </c>
    </row>
    <row r="23" spans="1:15" s="66" customFormat="1" ht="31.5" x14ac:dyDescent="0.25">
      <c r="A23" s="73"/>
      <c r="B23" s="226" t="s">
        <v>306</v>
      </c>
      <c r="C23" s="72" t="s">
        <v>135</v>
      </c>
      <c r="D23" s="72" t="s">
        <v>138</v>
      </c>
      <c r="E23" s="72" t="s">
        <v>200</v>
      </c>
      <c r="F23" s="165">
        <v>244</v>
      </c>
      <c r="G23" s="164"/>
      <c r="H23" s="164"/>
      <c r="I23" s="100">
        <v>139.6</v>
      </c>
      <c r="J23" s="200"/>
      <c r="K23" s="201">
        <f>I23+J23</f>
        <v>139.6</v>
      </c>
      <c r="L23" s="289"/>
      <c r="M23" s="288">
        <f>K23+L23</f>
        <v>139.6</v>
      </c>
      <c r="N23" s="288">
        <v>-66.900000000000006</v>
      </c>
      <c r="O23" s="200">
        <f>M23+N23</f>
        <v>72.699999999999989</v>
      </c>
    </row>
    <row r="24" spans="1:15" s="66" customFormat="1" ht="18" x14ac:dyDescent="0.25">
      <c r="A24" s="73"/>
      <c r="B24" s="163" t="s">
        <v>131</v>
      </c>
      <c r="C24" s="71" t="s">
        <v>135</v>
      </c>
      <c r="D24" s="71" t="s">
        <v>138</v>
      </c>
      <c r="E24" s="72" t="s">
        <v>200</v>
      </c>
      <c r="F24" s="165">
        <v>851</v>
      </c>
      <c r="G24" s="164"/>
      <c r="H24" s="164"/>
      <c r="I24" s="172">
        <v>35</v>
      </c>
      <c r="J24" s="200"/>
      <c r="K24" s="259">
        <f>I24+J24</f>
        <v>35</v>
      </c>
      <c r="L24" s="289"/>
      <c r="M24" s="288">
        <f>K24+L24</f>
        <v>35</v>
      </c>
      <c r="N24" s="288">
        <v>-35</v>
      </c>
      <c r="O24" s="200">
        <f>M24+N24</f>
        <v>0</v>
      </c>
    </row>
    <row r="25" spans="1:15" s="66" customFormat="1" ht="18" x14ac:dyDescent="0.25">
      <c r="A25" s="73"/>
      <c r="B25" s="163" t="s">
        <v>192</v>
      </c>
      <c r="C25" s="71" t="s">
        <v>135</v>
      </c>
      <c r="D25" s="71" t="s">
        <v>138</v>
      </c>
      <c r="E25" s="72" t="s">
        <v>200</v>
      </c>
      <c r="F25" s="165">
        <v>852</v>
      </c>
      <c r="G25" s="164"/>
      <c r="H25" s="164"/>
      <c r="I25" s="172">
        <v>10</v>
      </c>
      <c r="J25" s="200"/>
      <c r="K25" s="259">
        <f>I25+J25</f>
        <v>10</v>
      </c>
      <c r="L25" s="289"/>
      <c r="M25" s="288">
        <f>K25+L25</f>
        <v>10</v>
      </c>
      <c r="N25" s="288">
        <v>-10</v>
      </c>
      <c r="O25" s="200">
        <f>M25+N25</f>
        <v>0</v>
      </c>
    </row>
    <row r="26" spans="1:15" s="66" customFormat="1" ht="18" x14ac:dyDescent="0.25">
      <c r="A26" s="73"/>
      <c r="B26" s="163" t="s">
        <v>193</v>
      </c>
      <c r="C26" s="71" t="s">
        <v>135</v>
      </c>
      <c r="D26" s="71" t="s">
        <v>138</v>
      </c>
      <c r="E26" s="72" t="s">
        <v>200</v>
      </c>
      <c r="F26" s="165" t="s">
        <v>194</v>
      </c>
      <c r="G26" s="164"/>
      <c r="H26" s="164"/>
      <c r="I26" s="172"/>
      <c r="J26" s="200"/>
      <c r="K26" s="201"/>
      <c r="L26" s="289"/>
      <c r="M26" s="289"/>
      <c r="N26" s="289"/>
      <c r="O26" s="200"/>
    </row>
    <row r="27" spans="1:15" s="66" customFormat="1" ht="18" x14ac:dyDescent="0.25">
      <c r="A27" s="73"/>
      <c r="B27" s="136" t="s">
        <v>344</v>
      </c>
      <c r="C27" s="109" t="s">
        <v>135</v>
      </c>
      <c r="D27" s="109" t="s">
        <v>146</v>
      </c>
      <c r="E27" s="104" t="s">
        <v>334</v>
      </c>
      <c r="F27" s="191" t="s">
        <v>115</v>
      </c>
      <c r="G27" s="173"/>
      <c r="H27" s="173">
        <f t="shared" ref="H27:M27" si="9">H29</f>
        <v>59</v>
      </c>
      <c r="I27" s="232">
        <f t="shared" si="9"/>
        <v>59</v>
      </c>
      <c r="J27" s="200">
        <f t="shared" si="9"/>
        <v>0</v>
      </c>
      <c r="K27" s="201">
        <f t="shared" si="9"/>
        <v>59</v>
      </c>
      <c r="L27" s="289">
        <f t="shared" si="9"/>
        <v>0</v>
      </c>
      <c r="M27" s="289">
        <f t="shared" si="9"/>
        <v>59</v>
      </c>
      <c r="N27" s="289">
        <f t="shared" ref="N27:O27" si="10">N29</f>
        <v>-59</v>
      </c>
      <c r="O27" s="200">
        <f t="shared" si="10"/>
        <v>0</v>
      </c>
    </row>
    <row r="28" spans="1:15" s="66" customFormat="1" ht="18" x14ac:dyDescent="0.25">
      <c r="A28" s="73"/>
      <c r="B28" s="163" t="s">
        <v>165</v>
      </c>
      <c r="C28" s="109" t="s">
        <v>135</v>
      </c>
      <c r="D28" s="71" t="s">
        <v>431</v>
      </c>
      <c r="E28" s="72" t="s">
        <v>432</v>
      </c>
      <c r="F28" s="165" t="s">
        <v>148</v>
      </c>
      <c r="G28" s="173"/>
      <c r="H28" s="173"/>
      <c r="I28" s="232"/>
      <c r="J28" s="200"/>
      <c r="K28" s="201"/>
      <c r="L28" s="288">
        <v>0.3</v>
      </c>
      <c r="M28" s="289">
        <f>K28+L28</f>
        <v>0.3</v>
      </c>
      <c r="N28" s="289"/>
      <c r="O28" s="200">
        <f>M28+N28</f>
        <v>0.3</v>
      </c>
    </row>
    <row r="29" spans="1:15" s="66" customFormat="1" ht="18" x14ac:dyDescent="0.25">
      <c r="A29" s="73"/>
      <c r="B29" s="163" t="s">
        <v>335</v>
      </c>
      <c r="C29" s="71" t="s">
        <v>135</v>
      </c>
      <c r="D29" s="71" t="s">
        <v>146</v>
      </c>
      <c r="E29" s="72" t="s">
        <v>342</v>
      </c>
      <c r="F29" s="165" t="s">
        <v>343</v>
      </c>
      <c r="G29" s="164"/>
      <c r="H29" s="164">
        <v>59</v>
      </c>
      <c r="I29" s="172">
        <v>59</v>
      </c>
      <c r="J29" s="200"/>
      <c r="K29" s="259">
        <f>I29+J29</f>
        <v>59</v>
      </c>
      <c r="L29" s="289"/>
      <c r="M29" s="289">
        <f>K29+L29</f>
        <v>59</v>
      </c>
      <c r="N29" s="289">
        <v>-59</v>
      </c>
      <c r="O29" s="200">
        <f>M29+N29</f>
        <v>0</v>
      </c>
    </row>
    <row r="30" spans="1:15" s="66" customFormat="1" ht="18" x14ac:dyDescent="0.25">
      <c r="A30" s="109" t="s">
        <v>153</v>
      </c>
      <c r="B30" s="131" t="s">
        <v>45</v>
      </c>
      <c r="C30" s="109" t="s">
        <v>135</v>
      </c>
      <c r="D30" s="109" t="s">
        <v>140</v>
      </c>
      <c r="E30" s="109"/>
      <c r="F30" s="132"/>
      <c r="G30" s="113">
        <f>G31</f>
        <v>0</v>
      </c>
      <c r="H30" s="113">
        <f t="shared" ref="H30:M30" si="11">H31+H36</f>
        <v>294.39999999999998</v>
      </c>
      <c r="I30" s="113">
        <f t="shared" si="11"/>
        <v>969</v>
      </c>
      <c r="J30" s="200">
        <f t="shared" si="11"/>
        <v>0</v>
      </c>
      <c r="K30" s="261">
        <f t="shared" si="11"/>
        <v>969</v>
      </c>
      <c r="L30" s="289">
        <f t="shared" si="11"/>
        <v>0</v>
      </c>
      <c r="M30" s="289">
        <f t="shared" si="11"/>
        <v>969</v>
      </c>
      <c r="N30" s="289">
        <f t="shared" ref="N30:O30" si="12">N31+N36</f>
        <v>-45</v>
      </c>
      <c r="O30" s="200">
        <f t="shared" si="12"/>
        <v>924</v>
      </c>
    </row>
    <row r="31" spans="1:15" s="66" customFormat="1" ht="31.5" x14ac:dyDescent="0.25">
      <c r="A31" s="73"/>
      <c r="B31" s="128" t="s">
        <v>175</v>
      </c>
      <c r="C31" s="72" t="s">
        <v>135</v>
      </c>
      <c r="D31" s="72" t="s">
        <v>140</v>
      </c>
      <c r="E31" s="72" t="s">
        <v>196</v>
      </c>
      <c r="F31" s="165"/>
      <c r="G31" s="164">
        <f>G32+G35</f>
        <v>0</v>
      </c>
      <c r="H31" s="164">
        <f t="shared" ref="H31:O31" si="13">H32</f>
        <v>0</v>
      </c>
      <c r="I31" s="164">
        <f t="shared" si="13"/>
        <v>674.6</v>
      </c>
      <c r="J31" s="200">
        <f t="shared" si="13"/>
        <v>0</v>
      </c>
      <c r="K31" s="200">
        <f t="shared" si="13"/>
        <v>674.6</v>
      </c>
      <c r="L31" s="289">
        <f t="shared" si="13"/>
        <v>0</v>
      </c>
      <c r="M31" s="289">
        <f t="shared" si="13"/>
        <v>674.6</v>
      </c>
      <c r="N31" s="289">
        <f t="shared" si="13"/>
        <v>-45</v>
      </c>
      <c r="O31" s="200">
        <f t="shared" si="13"/>
        <v>629.6</v>
      </c>
    </row>
    <row r="32" spans="1:15" s="66" customFormat="1" ht="31.5" x14ac:dyDescent="0.25">
      <c r="A32" s="73"/>
      <c r="B32" s="163" t="s">
        <v>197</v>
      </c>
      <c r="C32" s="72" t="s">
        <v>135</v>
      </c>
      <c r="D32" s="72" t="s">
        <v>140</v>
      </c>
      <c r="E32" s="72" t="s">
        <v>198</v>
      </c>
      <c r="F32" s="165"/>
      <c r="G32" s="164">
        <f t="shared" ref="G32:M32" si="14">G33+G34</f>
        <v>0</v>
      </c>
      <c r="H32" s="164">
        <f t="shared" si="14"/>
        <v>0</v>
      </c>
      <c r="I32" s="164">
        <f t="shared" si="14"/>
        <v>674.6</v>
      </c>
      <c r="J32" s="200">
        <f t="shared" si="14"/>
        <v>0</v>
      </c>
      <c r="K32" s="200">
        <f t="shared" si="14"/>
        <v>674.6</v>
      </c>
      <c r="L32" s="289">
        <f t="shared" si="14"/>
        <v>0</v>
      </c>
      <c r="M32" s="289">
        <f t="shared" si="14"/>
        <v>674.6</v>
      </c>
      <c r="N32" s="289">
        <f t="shared" ref="N32:O32" si="15">N33+N34</f>
        <v>-45</v>
      </c>
      <c r="O32" s="200">
        <f t="shared" si="15"/>
        <v>629.6</v>
      </c>
    </row>
    <row r="33" spans="1:15" s="66" customFormat="1" ht="18" x14ac:dyDescent="0.25">
      <c r="A33" s="73"/>
      <c r="B33" s="163" t="s">
        <v>235</v>
      </c>
      <c r="C33" s="72" t="s">
        <v>135</v>
      </c>
      <c r="D33" s="72" t="s">
        <v>140</v>
      </c>
      <c r="E33" s="72" t="s">
        <v>198</v>
      </c>
      <c r="F33" s="165" t="s">
        <v>137</v>
      </c>
      <c r="G33" s="164"/>
      <c r="H33" s="164"/>
      <c r="I33" s="98">
        <v>518.1</v>
      </c>
      <c r="J33" s="200"/>
      <c r="K33" s="201">
        <f>I33+J33</f>
        <v>518.1</v>
      </c>
      <c r="L33" s="289"/>
      <c r="M33" s="288">
        <f>K33+L33</f>
        <v>518.1</v>
      </c>
      <c r="N33" s="288">
        <v>-15</v>
      </c>
      <c r="O33" s="201">
        <f>M33+N33</f>
        <v>503.1</v>
      </c>
    </row>
    <row r="34" spans="1:15" s="66" customFormat="1" ht="47.25" x14ac:dyDescent="0.25">
      <c r="A34" s="73"/>
      <c r="B34" s="163" t="s">
        <v>236</v>
      </c>
      <c r="C34" s="72" t="s">
        <v>135</v>
      </c>
      <c r="D34" s="72" t="s">
        <v>140</v>
      </c>
      <c r="E34" s="72" t="s">
        <v>198</v>
      </c>
      <c r="F34" s="165" t="s">
        <v>212</v>
      </c>
      <c r="G34" s="164"/>
      <c r="H34" s="164"/>
      <c r="I34" s="98">
        <v>156.5</v>
      </c>
      <c r="J34" s="200"/>
      <c r="K34" s="201">
        <f>I34+J34</f>
        <v>156.5</v>
      </c>
      <c r="L34" s="289"/>
      <c r="M34" s="288">
        <f>K34+L34</f>
        <v>156.5</v>
      </c>
      <c r="N34" s="288">
        <v>-30</v>
      </c>
      <c r="O34" s="201">
        <f>M34+N34</f>
        <v>126.5</v>
      </c>
    </row>
    <row r="35" spans="1:15" s="66" customFormat="1" ht="31.5" hidden="1" x14ac:dyDescent="0.25">
      <c r="A35" s="73"/>
      <c r="B35" s="163" t="s">
        <v>199</v>
      </c>
      <c r="C35" s="72" t="s">
        <v>135</v>
      </c>
      <c r="D35" s="72" t="s">
        <v>140</v>
      </c>
      <c r="E35" s="72" t="s">
        <v>200</v>
      </c>
      <c r="F35" s="165"/>
      <c r="G35" s="164">
        <f>G41</f>
        <v>0</v>
      </c>
      <c r="H35" s="164"/>
      <c r="I35" s="164"/>
      <c r="J35" s="200"/>
      <c r="K35" s="200"/>
      <c r="L35" s="289"/>
      <c r="M35" s="289"/>
      <c r="N35" s="289"/>
      <c r="O35" s="200"/>
    </row>
    <row r="36" spans="1:15" s="66" customFormat="1" ht="31.5" x14ac:dyDescent="0.25">
      <c r="A36" s="73"/>
      <c r="B36" s="163" t="s">
        <v>197</v>
      </c>
      <c r="C36" s="72" t="s">
        <v>135</v>
      </c>
      <c r="D36" s="72" t="s">
        <v>140</v>
      </c>
      <c r="E36" s="72" t="s">
        <v>408</v>
      </c>
      <c r="F36" s="165"/>
      <c r="G36" s="164"/>
      <c r="H36" s="164">
        <f t="shared" ref="H36:M36" si="16">H37+H39</f>
        <v>294.39999999999998</v>
      </c>
      <c r="I36" s="164">
        <f t="shared" si="16"/>
        <v>294.39999999999998</v>
      </c>
      <c r="J36" s="200">
        <f t="shared" si="16"/>
        <v>0</v>
      </c>
      <c r="K36" s="200">
        <f t="shared" si="16"/>
        <v>294.39999999999998</v>
      </c>
      <c r="L36" s="289">
        <f t="shared" si="16"/>
        <v>0</v>
      </c>
      <c r="M36" s="289">
        <f t="shared" si="16"/>
        <v>294.39999999999998</v>
      </c>
      <c r="N36" s="289">
        <f t="shared" ref="N36:O36" si="17">N37+N39</f>
        <v>0</v>
      </c>
      <c r="O36" s="200">
        <f t="shared" si="17"/>
        <v>294.39999999999998</v>
      </c>
    </row>
    <row r="37" spans="1:15" s="66" customFormat="1" ht="31.5" x14ac:dyDescent="0.25">
      <c r="A37" s="73"/>
      <c r="B37" s="163" t="s">
        <v>407</v>
      </c>
      <c r="C37" s="72" t="s">
        <v>135</v>
      </c>
      <c r="D37" s="72" t="s">
        <v>140</v>
      </c>
      <c r="E37" s="72" t="s">
        <v>408</v>
      </c>
      <c r="F37" s="165" t="s">
        <v>137</v>
      </c>
      <c r="G37" s="164"/>
      <c r="H37" s="164">
        <v>225.9</v>
      </c>
      <c r="I37" s="164">
        <v>225.9</v>
      </c>
      <c r="J37" s="200"/>
      <c r="K37" s="201">
        <f>I37+J37</f>
        <v>225.9</v>
      </c>
      <c r="L37" s="289"/>
      <c r="M37" s="288">
        <f>K37+L37</f>
        <v>225.9</v>
      </c>
      <c r="N37" s="288"/>
      <c r="O37" s="201">
        <f>M37+N37</f>
        <v>225.9</v>
      </c>
    </row>
    <row r="38" spans="1:15" s="66" customFormat="1" ht="18" hidden="1" x14ac:dyDescent="0.25">
      <c r="A38" s="73"/>
      <c r="B38" s="163" t="s">
        <v>235</v>
      </c>
      <c r="C38" s="72" t="s">
        <v>135</v>
      </c>
      <c r="D38" s="72" t="s">
        <v>140</v>
      </c>
      <c r="E38" s="72" t="s">
        <v>408</v>
      </c>
      <c r="F38" s="165" t="s">
        <v>137</v>
      </c>
      <c r="G38" s="164"/>
      <c r="H38" s="164"/>
      <c r="I38" s="164"/>
      <c r="J38" s="200"/>
      <c r="K38" s="201"/>
      <c r="L38" s="289"/>
      <c r="M38" s="289"/>
      <c r="N38" s="289"/>
      <c r="O38" s="200"/>
    </row>
    <row r="39" spans="1:15" s="66" customFormat="1" ht="63" x14ac:dyDescent="0.25">
      <c r="A39" s="73"/>
      <c r="B39" s="163" t="s">
        <v>409</v>
      </c>
      <c r="C39" s="72" t="s">
        <v>135</v>
      </c>
      <c r="D39" s="72" t="s">
        <v>140</v>
      </c>
      <c r="E39" s="72" t="s">
        <v>408</v>
      </c>
      <c r="F39" s="165" t="s">
        <v>212</v>
      </c>
      <c r="G39" s="164"/>
      <c r="H39" s="164">
        <v>68.5</v>
      </c>
      <c r="I39" s="164">
        <v>68.5</v>
      </c>
      <c r="J39" s="200"/>
      <c r="K39" s="201">
        <f>I39+J39</f>
        <v>68.5</v>
      </c>
      <c r="L39" s="289"/>
      <c r="M39" s="289">
        <f>K39+L39</f>
        <v>68.5</v>
      </c>
      <c r="N39" s="289"/>
      <c r="O39" s="200">
        <f>M39+N39</f>
        <v>68.5</v>
      </c>
    </row>
    <row r="40" spans="1:15" s="66" customFormat="1" ht="47.25" hidden="1" x14ac:dyDescent="0.25">
      <c r="A40" s="73"/>
      <c r="B40" s="163" t="s">
        <v>236</v>
      </c>
      <c r="C40" s="72" t="s">
        <v>135</v>
      </c>
      <c r="D40" s="72" t="s">
        <v>140</v>
      </c>
      <c r="E40" s="72" t="s">
        <v>408</v>
      </c>
      <c r="F40" s="165" t="s">
        <v>212</v>
      </c>
      <c r="G40" s="164"/>
      <c r="H40" s="164"/>
      <c r="I40" s="164"/>
      <c r="J40" s="200"/>
      <c r="K40" s="200"/>
      <c r="L40" s="289"/>
      <c r="M40" s="289"/>
      <c r="N40" s="289"/>
      <c r="O40" s="200"/>
    </row>
    <row r="41" spans="1:15" s="66" customFormat="1" ht="31.5" hidden="1" x14ac:dyDescent="0.25">
      <c r="A41" s="73"/>
      <c r="B41" s="226" t="s">
        <v>306</v>
      </c>
      <c r="C41" s="72" t="s">
        <v>135</v>
      </c>
      <c r="D41" s="72" t="s">
        <v>140</v>
      </c>
      <c r="E41" s="72" t="s">
        <v>200</v>
      </c>
      <c r="F41" s="165">
        <v>244</v>
      </c>
      <c r="G41" s="164"/>
      <c r="H41" s="164"/>
      <c r="I41" s="98"/>
      <c r="J41" s="200"/>
      <c r="K41" s="200"/>
      <c r="L41" s="289"/>
      <c r="M41" s="289"/>
      <c r="N41" s="289"/>
      <c r="O41" s="200"/>
    </row>
    <row r="42" spans="1:15" s="66" customFormat="1" ht="18" x14ac:dyDescent="0.25">
      <c r="A42" s="109" t="s">
        <v>154</v>
      </c>
      <c r="B42" s="136" t="s">
        <v>267</v>
      </c>
      <c r="C42" s="109" t="s">
        <v>136</v>
      </c>
      <c r="D42" s="109"/>
      <c r="E42" s="109"/>
      <c r="F42" s="191"/>
      <c r="G42" s="113">
        <f t="shared" ref="G42:O43" si="18">G43</f>
        <v>0</v>
      </c>
      <c r="H42" s="113">
        <f t="shared" si="18"/>
        <v>56.9</v>
      </c>
      <c r="I42" s="113">
        <f t="shared" si="18"/>
        <v>122.69999999999999</v>
      </c>
      <c r="J42" s="200">
        <f t="shared" si="18"/>
        <v>0</v>
      </c>
      <c r="K42" s="200">
        <f t="shared" si="18"/>
        <v>122.69999999999999</v>
      </c>
      <c r="L42" s="289">
        <f t="shared" si="18"/>
        <v>0</v>
      </c>
      <c r="M42" s="289">
        <f t="shared" si="18"/>
        <v>122.69999999999999</v>
      </c>
      <c r="N42" s="289">
        <f t="shared" si="18"/>
        <v>0</v>
      </c>
      <c r="O42" s="200">
        <f t="shared" si="18"/>
        <v>122.69999999999999</v>
      </c>
    </row>
    <row r="43" spans="1:15" s="66" customFormat="1" ht="18" x14ac:dyDescent="0.25">
      <c r="A43" s="109" t="s">
        <v>156</v>
      </c>
      <c r="B43" s="136" t="s">
        <v>284</v>
      </c>
      <c r="C43" s="109" t="s">
        <v>136</v>
      </c>
      <c r="D43" s="109" t="s">
        <v>141</v>
      </c>
      <c r="E43" s="109"/>
      <c r="F43" s="191"/>
      <c r="G43" s="113">
        <f t="shared" si="18"/>
        <v>0</v>
      </c>
      <c r="H43" s="113">
        <f t="shared" si="18"/>
        <v>56.9</v>
      </c>
      <c r="I43" s="113">
        <f t="shared" si="18"/>
        <v>122.69999999999999</v>
      </c>
      <c r="J43" s="200">
        <f t="shared" si="18"/>
        <v>0</v>
      </c>
      <c r="K43" s="200">
        <f t="shared" si="18"/>
        <v>122.69999999999999</v>
      </c>
      <c r="L43" s="289">
        <f t="shared" si="18"/>
        <v>0</v>
      </c>
      <c r="M43" s="289">
        <f t="shared" si="18"/>
        <v>122.69999999999999</v>
      </c>
      <c r="N43" s="289">
        <f t="shared" si="18"/>
        <v>0</v>
      </c>
      <c r="O43" s="200">
        <f t="shared" si="18"/>
        <v>122.69999999999999</v>
      </c>
    </row>
    <row r="44" spans="1:15" s="67" customFormat="1" ht="31.5" x14ac:dyDescent="0.25">
      <c r="A44" s="71"/>
      <c r="B44" s="163" t="s">
        <v>278</v>
      </c>
      <c r="C44" s="72" t="s">
        <v>136</v>
      </c>
      <c r="D44" s="72" t="s">
        <v>141</v>
      </c>
      <c r="E44" s="72" t="s">
        <v>268</v>
      </c>
      <c r="F44" s="165"/>
      <c r="G44" s="100">
        <f t="shared" ref="G44:M44" si="19">G45+G46</f>
        <v>0</v>
      </c>
      <c r="H44" s="100">
        <f t="shared" si="19"/>
        <v>56.9</v>
      </c>
      <c r="I44" s="100">
        <f t="shared" si="19"/>
        <v>122.69999999999999</v>
      </c>
      <c r="J44" s="201">
        <f t="shared" si="19"/>
        <v>0</v>
      </c>
      <c r="K44" s="200">
        <f t="shared" si="19"/>
        <v>122.69999999999999</v>
      </c>
      <c r="L44" s="288">
        <f t="shared" si="19"/>
        <v>0</v>
      </c>
      <c r="M44" s="289">
        <f t="shared" si="19"/>
        <v>122.69999999999999</v>
      </c>
      <c r="N44" s="289">
        <f t="shared" ref="N44:O44" si="20">N45+N46</f>
        <v>0</v>
      </c>
      <c r="O44" s="200">
        <f t="shared" si="20"/>
        <v>122.69999999999999</v>
      </c>
    </row>
    <row r="45" spans="1:15" s="66" customFormat="1" ht="18" x14ac:dyDescent="0.25">
      <c r="A45" s="73"/>
      <c r="B45" s="163" t="s">
        <v>235</v>
      </c>
      <c r="C45" s="72" t="s">
        <v>136</v>
      </c>
      <c r="D45" s="72" t="s">
        <v>141</v>
      </c>
      <c r="E45" s="72" t="s">
        <v>268</v>
      </c>
      <c r="F45" s="165" t="s">
        <v>137</v>
      </c>
      <c r="G45" s="164"/>
      <c r="H45" s="164">
        <v>43.3</v>
      </c>
      <c r="I45" s="100">
        <v>93.8</v>
      </c>
      <c r="J45" s="200"/>
      <c r="K45" s="201">
        <f>I45+J45</f>
        <v>93.8</v>
      </c>
      <c r="L45" s="289"/>
      <c r="M45" s="288">
        <f>K45+L45</f>
        <v>93.8</v>
      </c>
      <c r="N45" s="288"/>
      <c r="O45" s="201">
        <f>M45+N45</f>
        <v>93.8</v>
      </c>
    </row>
    <row r="46" spans="1:15" s="66" customFormat="1" ht="47.25" x14ac:dyDescent="0.25">
      <c r="A46" s="73"/>
      <c r="B46" s="163" t="s">
        <v>236</v>
      </c>
      <c r="C46" s="72" t="s">
        <v>136</v>
      </c>
      <c r="D46" s="72" t="s">
        <v>141</v>
      </c>
      <c r="E46" s="72" t="s">
        <v>268</v>
      </c>
      <c r="F46" s="165" t="s">
        <v>212</v>
      </c>
      <c r="G46" s="164"/>
      <c r="H46" s="164">
        <v>13.6</v>
      </c>
      <c r="I46" s="100">
        <v>28.9</v>
      </c>
      <c r="J46" s="200"/>
      <c r="K46" s="201">
        <f>I46+J46</f>
        <v>28.9</v>
      </c>
      <c r="L46" s="289"/>
      <c r="M46" s="288">
        <f>K46+L46</f>
        <v>28.9</v>
      </c>
      <c r="N46" s="288"/>
      <c r="O46" s="201">
        <f>M46+N46</f>
        <v>28.9</v>
      </c>
    </row>
    <row r="47" spans="1:15" s="66" customFormat="1" ht="18" x14ac:dyDescent="0.25">
      <c r="A47" s="109" t="s">
        <v>158</v>
      </c>
      <c r="B47" s="131" t="s">
        <v>155</v>
      </c>
      <c r="C47" s="109" t="s">
        <v>141</v>
      </c>
      <c r="D47" s="109"/>
      <c r="E47" s="109"/>
      <c r="F47" s="132"/>
      <c r="G47" s="113">
        <f>G53+G63</f>
        <v>0</v>
      </c>
      <c r="H47" s="113">
        <f>H53+H63+H48+H55</f>
        <v>207</v>
      </c>
      <c r="I47" s="113">
        <f>I48+I53+I63</f>
        <v>242</v>
      </c>
      <c r="J47" s="261">
        <f>J53+J63+J48+J55+J51</f>
        <v>349.76</v>
      </c>
      <c r="K47" s="261">
        <f>K48+K53+K63+K51</f>
        <v>591.76</v>
      </c>
      <c r="L47" s="289">
        <f>L53+L63+L48+L55+L51+L56+L57</f>
        <v>9</v>
      </c>
      <c r="M47" s="289">
        <f>M48+M53+M63+M51</f>
        <v>600.76</v>
      </c>
      <c r="N47" s="289">
        <f>N53+N63+N48+N55+N51+N56+N57</f>
        <v>81</v>
      </c>
      <c r="O47" s="200">
        <f>O48+O53+O63+O51</f>
        <v>681.76</v>
      </c>
    </row>
    <row r="48" spans="1:15" s="66" customFormat="1" ht="31.5" x14ac:dyDescent="0.25">
      <c r="A48" s="109"/>
      <c r="B48" s="131" t="s">
        <v>405</v>
      </c>
      <c r="C48" s="109" t="s">
        <v>141</v>
      </c>
      <c r="D48" s="109" t="s">
        <v>142</v>
      </c>
      <c r="E48" s="109" t="s">
        <v>413</v>
      </c>
      <c r="F48" s="132"/>
      <c r="G48" s="113"/>
      <c r="H48" s="113">
        <f t="shared" ref="H48:O48" si="21">H49</f>
        <v>15</v>
      </c>
      <c r="I48" s="113">
        <f t="shared" si="21"/>
        <v>15</v>
      </c>
      <c r="J48" s="200">
        <f t="shared" si="21"/>
        <v>0</v>
      </c>
      <c r="K48" s="261">
        <f t="shared" si="21"/>
        <v>15</v>
      </c>
      <c r="L48" s="289">
        <f t="shared" si="21"/>
        <v>0</v>
      </c>
      <c r="M48" s="289">
        <f t="shared" si="21"/>
        <v>15</v>
      </c>
      <c r="N48" s="289">
        <f t="shared" si="21"/>
        <v>35</v>
      </c>
      <c r="O48" s="200">
        <f t="shared" si="21"/>
        <v>50</v>
      </c>
    </row>
    <row r="49" spans="1:15" s="66" customFormat="1" ht="18" x14ac:dyDescent="0.25">
      <c r="A49" s="109"/>
      <c r="B49" s="129" t="s">
        <v>249</v>
      </c>
      <c r="C49" s="71" t="s">
        <v>141</v>
      </c>
      <c r="D49" s="71" t="s">
        <v>142</v>
      </c>
      <c r="E49" s="71" t="s">
        <v>329</v>
      </c>
      <c r="F49" s="130"/>
      <c r="G49" s="100"/>
      <c r="H49" s="100">
        <v>15</v>
      </c>
      <c r="I49" s="100">
        <v>15</v>
      </c>
      <c r="J49" s="200">
        <f>J50</f>
        <v>0</v>
      </c>
      <c r="K49" s="261">
        <v>15</v>
      </c>
      <c r="L49" s="289">
        <f>L50</f>
        <v>0</v>
      </c>
      <c r="M49" s="289">
        <v>15</v>
      </c>
      <c r="N49" s="289">
        <f>N50</f>
        <v>35</v>
      </c>
      <c r="O49" s="200">
        <f>O50</f>
        <v>50</v>
      </c>
    </row>
    <row r="50" spans="1:15" s="66" customFormat="1" ht="31.5" x14ac:dyDescent="0.25">
      <c r="A50" s="71"/>
      <c r="B50" s="129" t="s">
        <v>306</v>
      </c>
      <c r="C50" s="71" t="s">
        <v>141</v>
      </c>
      <c r="D50" s="71" t="s">
        <v>142</v>
      </c>
      <c r="E50" s="71" t="s">
        <v>329</v>
      </c>
      <c r="F50" s="130" t="s">
        <v>147</v>
      </c>
      <c r="G50" s="100"/>
      <c r="H50" s="100">
        <v>15</v>
      </c>
      <c r="I50" s="100">
        <v>15</v>
      </c>
      <c r="J50" s="200"/>
      <c r="K50" s="261">
        <f>I50+J50</f>
        <v>15</v>
      </c>
      <c r="L50" s="289"/>
      <c r="M50" s="288">
        <f>K50+L50</f>
        <v>15</v>
      </c>
      <c r="N50" s="288">
        <v>35</v>
      </c>
      <c r="O50" s="201">
        <f>M50+N50</f>
        <v>50</v>
      </c>
    </row>
    <row r="51" spans="1:15" s="66" customFormat="1" ht="31.5" x14ac:dyDescent="0.25">
      <c r="A51" s="71"/>
      <c r="B51" s="129" t="s">
        <v>425</v>
      </c>
      <c r="C51" s="71" t="s">
        <v>141</v>
      </c>
      <c r="D51" s="71" t="s">
        <v>142</v>
      </c>
      <c r="E51" s="71" t="s">
        <v>424</v>
      </c>
      <c r="F51" s="130"/>
      <c r="G51" s="100"/>
      <c r="H51" s="100">
        <v>15</v>
      </c>
      <c r="I51" s="100">
        <v>15</v>
      </c>
      <c r="J51" s="200">
        <f t="shared" ref="J51:O51" si="22">J52</f>
        <v>97.5</v>
      </c>
      <c r="K51" s="200">
        <f t="shared" si="22"/>
        <v>97.5</v>
      </c>
      <c r="L51" s="289">
        <f t="shared" si="22"/>
        <v>0</v>
      </c>
      <c r="M51" s="289">
        <f t="shared" si="22"/>
        <v>97.5</v>
      </c>
      <c r="N51" s="289">
        <f t="shared" si="22"/>
        <v>0</v>
      </c>
      <c r="O51" s="200">
        <f t="shared" si="22"/>
        <v>97.5</v>
      </c>
    </row>
    <row r="52" spans="1:15" s="66" customFormat="1" ht="47.25" x14ac:dyDescent="0.25">
      <c r="A52" s="71"/>
      <c r="B52" s="129" t="s">
        <v>426</v>
      </c>
      <c r="C52" s="71" t="s">
        <v>141</v>
      </c>
      <c r="D52" s="71" t="s">
        <v>142</v>
      </c>
      <c r="E52" s="71" t="s">
        <v>424</v>
      </c>
      <c r="F52" s="130" t="s">
        <v>147</v>
      </c>
      <c r="G52" s="100"/>
      <c r="H52" s="100"/>
      <c r="I52" s="100"/>
      <c r="J52" s="201">
        <v>97.5</v>
      </c>
      <c r="K52" s="201">
        <f>I52+J52</f>
        <v>97.5</v>
      </c>
      <c r="L52" s="289"/>
      <c r="M52" s="288">
        <f>K52+L52</f>
        <v>97.5</v>
      </c>
      <c r="N52" s="288"/>
      <c r="O52" s="201">
        <f>M52+N52</f>
        <v>97.5</v>
      </c>
    </row>
    <row r="53" spans="1:15" s="66" customFormat="1" ht="18" customHeight="1" x14ac:dyDescent="0.25">
      <c r="A53" s="109" t="s">
        <v>159</v>
      </c>
      <c r="B53" s="80" t="s">
        <v>406</v>
      </c>
      <c r="C53" s="104" t="s">
        <v>141</v>
      </c>
      <c r="D53" s="104" t="s">
        <v>330</v>
      </c>
      <c r="E53" s="104"/>
      <c r="F53" s="104"/>
      <c r="G53" s="113">
        <f>G54</f>
        <v>0</v>
      </c>
      <c r="H53" s="113">
        <f>H54</f>
        <v>0</v>
      </c>
      <c r="I53" s="113">
        <f>I54+I55</f>
        <v>212</v>
      </c>
      <c r="J53" s="261">
        <f>J54+J57</f>
        <v>250.26</v>
      </c>
      <c r="K53" s="261">
        <f>K54+K55+K57</f>
        <v>462.26</v>
      </c>
      <c r="L53" s="289">
        <f>L54+L57+L56+L55</f>
        <v>0</v>
      </c>
      <c r="M53" s="289">
        <f>M54+M55+M57+M56</f>
        <v>462.26</v>
      </c>
      <c r="N53" s="289">
        <f>N54+N57+N56+N55</f>
        <v>45</v>
      </c>
      <c r="O53" s="200">
        <f>O54+O55+O57+O56</f>
        <v>507.26</v>
      </c>
    </row>
    <row r="54" spans="1:15" s="67" customFormat="1" ht="21" customHeight="1" x14ac:dyDescent="0.3">
      <c r="A54" s="71"/>
      <c r="B54" s="244" t="s">
        <v>418</v>
      </c>
      <c r="C54" s="269" t="s">
        <v>141</v>
      </c>
      <c r="D54" s="269" t="s">
        <v>330</v>
      </c>
      <c r="E54" s="269" t="s">
        <v>329</v>
      </c>
      <c r="F54" s="245"/>
      <c r="G54" s="246">
        <f>G58</f>
        <v>0</v>
      </c>
      <c r="H54" s="246">
        <f>H58</f>
        <v>0</v>
      </c>
      <c r="I54" s="246">
        <f>I58</f>
        <v>20</v>
      </c>
      <c r="J54" s="274">
        <f>J58+J55</f>
        <v>250</v>
      </c>
      <c r="K54" s="274">
        <f>I54+J54</f>
        <v>270</v>
      </c>
      <c r="L54" s="288">
        <f>L58</f>
        <v>0</v>
      </c>
      <c r="M54" s="288">
        <f t="shared" ref="M54:O62" si="23">K54+L54</f>
        <v>270</v>
      </c>
      <c r="N54" s="288">
        <f>N58</f>
        <v>45</v>
      </c>
      <c r="O54" s="201">
        <f t="shared" si="23"/>
        <v>315</v>
      </c>
    </row>
    <row r="55" spans="1:15" s="67" customFormat="1" ht="21" customHeight="1" x14ac:dyDescent="0.3">
      <c r="A55" s="71"/>
      <c r="B55" s="244" t="s">
        <v>418</v>
      </c>
      <c r="C55" s="269" t="s">
        <v>141</v>
      </c>
      <c r="D55" s="269" t="s">
        <v>330</v>
      </c>
      <c r="E55" s="269" t="s">
        <v>415</v>
      </c>
      <c r="F55" s="245"/>
      <c r="G55" s="246"/>
      <c r="H55" s="246">
        <v>192</v>
      </c>
      <c r="I55" s="246">
        <v>192</v>
      </c>
      <c r="J55" s="268"/>
      <c r="K55" s="274">
        <v>192</v>
      </c>
      <c r="L55" s="288">
        <v>-192</v>
      </c>
      <c r="M55" s="288">
        <f t="shared" si="23"/>
        <v>0</v>
      </c>
      <c r="N55" s="288"/>
      <c r="O55" s="201">
        <f t="shared" si="23"/>
        <v>0</v>
      </c>
    </row>
    <row r="56" spans="1:15" s="67" customFormat="1" ht="21" customHeight="1" x14ac:dyDescent="0.3">
      <c r="A56" s="71"/>
      <c r="B56" s="244" t="s">
        <v>418</v>
      </c>
      <c r="C56" s="269" t="s">
        <v>141</v>
      </c>
      <c r="D56" s="269" t="s">
        <v>330</v>
      </c>
      <c r="E56" s="269" t="s">
        <v>436</v>
      </c>
      <c r="F56" s="245"/>
      <c r="G56" s="246"/>
      <c r="H56" s="246"/>
      <c r="I56" s="246"/>
      <c r="J56" s="268"/>
      <c r="K56" s="274"/>
      <c r="L56" s="288">
        <f>L60+L61</f>
        <v>150</v>
      </c>
      <c r="M56" s="288">
        <f t="shared" si="23"/>
        <v>150</v>
      </c>
      <c r="N56" s="288">
        <v>7.9</v>
      </c>
      <c r="O56" s="201">
        <f t="shared" si="23"/>
        <v>157.9</v>
      </c>
    </row>
    <row r="57" spans="1:15" s="67" customFormat="1" ht="21" customHeight="1" x14ac:dyDescent="0.3">
      <c r="A57" s="71"/>
      <c r="B57" s="244" t="s">
        <v>418</v>
      </c>
      <c r="C57" s="269" t="s">
        <v>141</v>
      </c>
      <c r="D57" s="269" t="s">
        <v>330</v>
      </c>
      <c r="E57" s="269" t="s">
        <v>423</v>
      </c>
      <c r="F57" s="245"/>
      <c r="G57" s="246"/>
      <c r="H57" s="246"/>
      <c r="I57" s="246"/>
      <c r="J57" s="267">
        <f>J62</f>
        <v>0.26</v>
      </c>
      <c r="K57" s="274">
        <f>K62</f>
        <v>0.26</v>
      </c>
      <c r="L57" s="288">
        <f>L62</f>
        <v>42</v>
      </c>
      <c r="M57" s="288">
        <f t="shared" si="23"/>
        <v>42.26</v>
      </c>
      <c r="N57" s="288">
        <f>N62</f>
        <v>-7.9</v>
      </c>
      <c r="O57" s="201">
        <f t="shared" si="23"/>
        <v>34.36</v>
      </c>
    </row>
    <row r="58" spans="1:15" s="67" customFormat="1" ht="33.75" customHeight="1" x14ac:dyDescent="0.25">
      <c r="A58" s="71"/>
      <c r="B58" s="226" t="s">
        <v>306</v>
      </c>
      <c r="C58" s="72" t="s">
        <v>141</v>
      </c>
      <c r="D58" s="72" t="s">
        <v>330</v>
      </c>
      <c r="E58" s="72" t="s">
        <v>329</v>
      </c>
      <c r="F58" s="72" t="s">
        <v>147</v>
      </c>
      <c r="G58" s="116"/>
      <c r="H58" s="116"/>
      <c r="I58" s="116">
        <v>20</v>
      </c>
      <c r="J58" s="259">
        <v>250</v>
      </c>
      <c r="K58" s="259">
        <f>I58+J58</f>
        <v>270</v>
      </c>
      <c r="L58" s="288"/>
      <c r="M58" s="288">
        <f t="shared" si="23"/>
        <v>270</v>
      </c>
      <c r="N58" s="288">
        <v>45</v>
      </c>
      <c r="O58" s="201">
        <f t="shared" si="23"/>
        <v>315</v>
      </c>
    </row>
    <row r="59" spans="1:15" s="67" customFormat="1" ht="33.75" hidden="1" customHeight="1" x14ac:dyDescent="0.25">
      <c r="A59" s="71"/>
      <c r="B59" s="226" t="s">
        <v>414</v>
      </c>
      <c r="C59" s="72" t="s">
        <v>141</v>
      </c>
      <c r="D59" s="72" t="s">
        <v>330</v>
      </c>
      <c r="E59" s="72" t="s">
        <v>415</v>
      </c>
      <c r="F59" s="72" t="s">
        <v>147</v>
      </c>
      <c r="G59" s="116"/>
      <c r="H59" s="116"/>
      <c r="I59" s="116">
        <v>192</v>
      </c>
      <c r="J59" s="259"/>
      <c r="K59" s="259">
        <f>I59+J59</f>
        <v>192</v>
      </c>
      <c r="L59" s="288">
        <v>-192</v>
      </c>
      <c r="M59" s="288">
        <f t="shared" si="23"/>
        <v>0</v>
      </c>
      <c r="N59" s="288"/>
      <c r="O59" s="201">
        <f t="shared" si="23"/>
        <v>0</v>
      </c>
    </row>
    <row r="60" spans="1:15" s="67" customFormat="1" ht="33.75" customHeight="1" x14ac:dyDescent="0.25">
      <c r="A60" s="71"/>
      <c r="B60" s="226" t="s">
        <v>414</v>
      </c>
      <c r="C60" s="72" t="s">
        <v>141</v>
      </c>
      <c r="D60" s="72" t="s">
        <v>330</v>
      </c>
      <c r="E60" s="72" t="s">
        <v>436</v>
      </c>
      <c r="F60" s="72" t="s">
        <v>139</v>
      </c>
      <c r="G60" s="116"/>
      <c r="H60" s="116"/>
      <c r="I60" s="116"/>
      <c r="J60" s="259"/>
      <c r="K60" s="259"/>
      <c r="L60" s="288">
        <v>63.1</v>
      </c>
      <c r="M60" s="288">
        <f t="shared" si="23"/>
        <v>63.1</v>
      </c>
      <c r="N60" s="288"/>
      <c r="O60" s="201">
        <f t="shared" si="23"/>
        <v>63.1</v>
      </c>
    </row>
    <row r="61" spans="1:15" s="67" customFormat="1" ht="33.75" customHeight="1" x14ac:dyDescent="0.25">
      <c r="A61" s="71"/>
      <c r="B61" s="226" t="s">
        <v>414</v>
      </c>
      <c r="C61" s="72" t="s">
        <v>141</v>
      </c>
      <c r="D61" s="72" t="s">
        <v>330</v>
      </c>
      <c r="E61" s="72" t="s">
        <v>436</v>
      </c>
      <c r="F61" s="72" t="s">
        <v>147</v>
      </c>
      <c r="G61" s="116"/>
      <c r="H61" s="116"/>
      <c r="I61" s="116"/>
      <c r="J61" s="259"/>
      <c r="K61" s="259"/>
      <c r="L61" s="288">
        <v>86.9</v>
      </c>
      <c r="M61" s="288">
        <f t="shared" si="23"/>
        <v>86.9</v>
      </c>
      <c r="N61" s="288">
        <v>7.9</v>
      </c>
      <c r="O61" s="201">
        <f t="shared" si="23"/>
        <v>94.800000000000011</v>
      </c>
    </row>
    <row r="62" spans="1:15" s="67" customFormat="1" ht="33.75" customHeight="1" x14ac:dyDescent="0.25">
      <c r="A62" s="71"/>
      <c r="B62" s="226" t="s">
        <v>414</v>
      </c>
      <c r="C62" s="72" t="s">
        <v>141</v>
      </c>
      <c r="D62" s="72" t="s">
        <v>330</v>
      </c>
      <c r="E62" s="72" t="s">
        <v>423</v>
      </c>
      <c r="F62" s="72" t="s">
        <v>147</v>
      </c>
      <c r="G62" s="116"/>
      <c r="H62" s="116"/>
      <c r="I62" s="116"/>
      <c r="J62" s="288">
        <v>0.26</v>
      </c>
      <c r="K62" s="290">
        <v>0.26</v>
      </c>
      <c r="L62" s="288">
        <v>42</v>
      </c>
      <c r="M62" s="288">
        <v>42.26</v>
      </c>
      <c r="N62" s="288">
        <v>-7.9</v>
      </c>
      <c r="O62" s="201">
        <f t="shared" si="23"/>
        <v>34.36</v>
      </c>
    </row>
    <row r="63" spans="1:15" s="66" customFormat="1" ht="31.5" x14ac:dyDescent="0.25">
      <c r="A63" s="109" t="s">
        <v>269</v>
      </c>
      <c r="B63" s="131" t="s">
        <v>57</v>
      </c>
      <c r="C63" s="104" t="s">
        <v>141</v>
      </c>
      <c r="D63" s="104" t="s">
        <v>143</v>
      </c>
      <c r="E63" s="104"/>
      <c r="F63" s="132"/>
      <c r="G63" s="111">
        <f>G64</f>
        <v>0</v>
      </c>
      <c r="H63" s="111"/>
      <c r="I63" s="111">
        <f>I64</f>
        <v>15</v>
      </c>
      <c r="J63" s="261">
        <f t="shared" ref="J63:O63" si="24">J64+J66</f>
        <v>2</v>
      </c>
      <c r="K63" s="261">
        <f t="shared" si="24"/>
        <v>17</v>
      </c>
      <c r="L63" s="289">
        <f t="shared" si="24"/>
        <v>9</v>
      </c>
      <c r="M63" s="289">
        <f t="shared" si="24"/>
        <v>26</v>
      </c>
      <c r="N63" s="289">
        <f t="shared" si="24"/>
        <v>1</v>
      </c>
      <c r="O63" s="200">
        <f t="shared" si="24"/>
        <v>27</v>
      </c>
    </row>
    <row r="64" spans="1:15" s="67" customFormat="1" ht="18" x14ac:dyDescent="0.25">
      <c r="A64" s="71"/>
      <c r="B64" s="166" t="s">
        <v>249</v>
      </c>
      <c r="C64" s="72" t="s">
        <v>141</v>
      </c>
      <c r="D64" s="72" t="s">
        <v>143</v>
      </c>
      <c r="E64" s="72" t="s">
        <v>213</v>
      </c>
      <c r="F64" s="130"/>
      <c r="G64" s="116">
        <f>G65</f>
        <v>0</v>
      </c>
      <c r="H64" s="116"/>
      <c r="I64" s="116">
        <f>I65</f>
        <v>15</v>
      </c>
      <c r="J64" s="201"/>
      <c r="K64" s="259">
        <f>K65</f>
        <v>15</v>
      </c>
      <c r="L64" s="288"/>
      <c r="M64" s="288">
        <f>M65</f>
        <v>15</v>
      </c>
      <c r="N64" s="288"/>
      <c r="O64" s="201">
        <f>O65</f>
        <v>15</v>
      </c>
    </row>
    <row r="65" spans="1:15" s="67" customFormat="1" ht="31.5" x14ac:dyDescent="0.25">
      <c r="A65" s="71"/>
      <c r="B65" s="226" t="s">
        <v>306</v>
      </c>
      <c r="C65" s="72" t="s">
        <v>141</v>
      </c>
      <c r="D65" s="72" t="s">
        <v>143</v>
      </c>
      <c r="E65" s="72" t="s">
        <v>213</v>
      </c>
      <c r="F65" s="130" t="s">
        <v>147</v>
      </c>
      <c r="G65" s="164"/>
      <c r="H65" s="164"/>
      <c r="I65" s="116">
        <v>15</v>
      </c>
      <c r="J65" s="201"/>
      <c r="K65" s="259">
        <f>I65+J65</f>
        <v>15</v>
      </c>
      <c r="L65" s="288"/>
      <c r="M65" s="288">
        <f>K65+L65</f>
        <v>15</v>
      </c>
      <c r="N65" s="288"/>
      <c r="O65" s="201">
        <f>M65+N65</f>
        <v>15</v>
      </c>
    </row>
    <row r="66" spans="1:15" s="67" customFormat="1" ht="18" x14ac:dyDescent="0.25">
      <c r="A66" s="71"/>
      <c r="B66" s="226" t="s">
        <v>249</v>
      </c>
      <c r="C66" s="72" t="s">
        <v>141</v>
      </c>
      <c r="D66" s="72" t="s">
        <v>143</v>
      </c>
      <c r="E66" s="72" t="s">
        <v>423</v>
      </c>
      <c r="F66" s="130"/>
      <c r="G66" s="164"/>
      <c r="H66" s="164"/>
      <c r="I66" s="116"/>
      <c r="J66" s="259">
        <f t="shared" ref="J66:O66" si="25">J67</f>
        <v>2</v>
      </c>
      <c r="K66" s="259">
        <f t="shared" si="25"/>
        <v>2</v>
      </c>
      <c r="L66" s="288">
        <f t="shared" si="25"/>
        <v>9</v>
      </c>
      <c r="M66" s="288">
        <f t="shared" si="25"/>
        <v>11</v>
      </c>
      <c r="N66" s="288">
        <f t="shared" si="25"/>
        <v>1</v>
      </c>
      <c r="O66" s="201">
        <f t="shared" si="25"/>
        <v>12</v>
      </c>
    </row>
    <row r="67" spans="1:15" s="67" customFormat="1" ht="31.5" x14ac:dyDescent="0.25">
      <c r="A67" s="71"/>
      <c r="B67" s="226" t="s">
        <v>306</v>
      </c>
      <c r="C67" s="72" t="s">
        <v>141</v>
      </c>
      <c r="D67" s="72" t="s">
        <v>143</v>
      </c>
      <c r="E67" s="72" t="s">
        <v>423</v>
      </c>
      <c r="F67" s="130" t="s">
        <v>428</v>
      </c>
      <c r="G67" s="164"/>
      <c r="H67" s="164"/>
      <c r="I67" s="116"/>
      <c r="J67" s="259">
        <v>2</v>
      </c>
      <c r="K67" s="259">
        <f>I67+J67</f>
        <v>2</v>
      </c>
      <c r="L67" s="288">
        <v>9</v>
      </c>
      <c r="M67" s="288">
        <f>K67+L67</f>
        <v>11</v>
      </c>
      <c r="N67" s="288">
        <v>1</v>
      </c>
      <c r="O67" s="201">
        <f>M67+N67</f>
        <v>12</v>
      </c>
    </row>
    <row r="68" spans="1:15" s="66" customFormat="1" ht="18" x14ac:dyDescent="0.25">
      <c r="A68" s="109" t="s">
        <v>160</v>
      </c>
      <c r="B68" s="131" t="s">
        <v>132</v>
      </c>
      <c r="C68" s="104" t="s">
        <v>138</v>
      </c>
      <c r="D68" s="104"/>
      <c r="E68" s="104"/>
      <c r="F68" s="132"/>
      <c r="G68" s="113">
        <f t="shared" ref="G68:M68" si="26">G69+G76</f>
        <v>0</v>
      </c>
      <c r="H68" s="113">
        <f t="shared" si="26"/>
        <v>200</v>
      </c>
      <c r="I68" s="113">
        <f t="shared" si="26"/>
        <v>372</v>
      </c>
      <c r="J68" s="261">
        <f t="shared" si="26"/>
        <v>377</v>
      </c>
      <c r="K68" s="261">
        <f t="shared" si="26"/>
        <v>749</v>
      </c>
      <c r="L68" s="289">
        <f t="shared" si="26"/>
        <v>100</v>
      </c>
      <c r="M68" s="289">
        <f t="shared" si="26"/>
        <v>849</v>
      </c>
      <c r="N68" s="289">
        <f t="shared" ref="N68:O68" si="27">N69+N76</f>
        <v>430.8</v>
      </c>
      <c r="O68" s="200">
        <f t="shared" si="27"/>
        <v>1279.8</v>
      </c>
    </row>
    <row r="69" spans="1:15" s="66" customFormat="1" ht="18" x14ac:dyDescent="0.25">
      <c r="A69" s="109" t="s">
        <v>161</v>
      </c>
      <c r="B69" s="136" t="s">
        <v>266</v>
      </c>
      <c r="C69" s="109" t="s">
        <v>138</v>
      </c>
      <c r="D69" s="109" t="s">
        <v>142</v>
      </c>
      <c r="E69" s="109"/>
      <c r="F69" s="132"/>
      <c r="G69" s="113">
        <f>G72</f>
        <v>0</v>
      </c>
      <c r="H69" s="113">
        <f>H72</f>
        <v>100</v>
      </c>
      <c r="I69" s="113">
        <f>I72</f>
        <v>100</v>
      </c>
      <c r="J69" s="200">
        <f>J72</f>
        <v>0</v>
      </c>
      <c r="K69" s="261">
        <f>K72</f>
        <v>100</v>
      </c>
      <c r="L69" s="289">
        <f>L70+L71</f>
        <v>100</v>
      </c>
      <c r="M69" s="289">
        <f>M72</f>
        <v>200</v>
      </c>
      <c r="N69" s="289">
        <f>N70+N71</f>
        <v>0</v>
      </c>
      <c r="O69" s="200">
        <f>O72</f>
        <v>200</v>
      </c>
    </row>
    <row r="70" spans="1:15" s="66" customFormat="1" ht="18" x14ac:dyDescent="0.25">
      <c r="A70" s="109"/>
      <c r="B70" s="136" t="s">
        <v>277</v>
      </c>
      <c r="C70" s="109" t="s">
        <v>138</v>
      </c>
      <c r="D70" s="109" t="s">
        <v>142</v>
      </c>
      <c r="E70" s="109" t="s">
        <v>437</v>
      </c>
      <c r="F70" s="132"/>
      <c r="G70" s="113">
        <f t="shared" ref="G70:L70" si="28">G72</f>
        <v>0</v>
      </c>
      <c r="H70" s="113">
        <f t="shared" si="28"/>
        <v>100</v>
      </c>
      <c r="I70" s="113">
        <f t="shared" si="28"/>
        <v>100</v>
      </c>
      <c r="J70" s="200">
        <f t="shared" si="28"/>
        <v>0</v>
      </c>
      <c r="K70" s="261">
        <f t="shared" si="28"/>
        <v>100</v>
      </c>
      <c r="L70" s="289">
        <f t="shared" si="28"/>
        <v>200</v>
      </c>
      <c r="M70" s="289">
        <f>M72</f>
        <v>200</v>
      </c>
      <c r="N70" s="289">
        <f t="shared" ref="N70" si="29">N72</f>
        <v>0</v>
      </c>
      <c r="O70" s="200">
        <f>O72</f>
        <v>200</v>
      </c>
    </row>
    <row r="71" spans="1:15" s="66" customFormat="1" ht="18" x14ac:dyDescent="0.25">
      <c r="A71" s="109"/>
      <c r="B71" s="163" t="s">
        <v>277</v>
      </c>
      <c r="C71" s="71" t="s">
        <v>138</v>
      </c>
      <c r="D71" s="71" t="s">
        <v>142</v>
      </c>
      <c r="E71" s="71" t="s">
        <v>417</v>
      </c>
      <c r="F71" s="130"/>
      <c r="G71" s="100">
        <f t="shared" ref="G71:O72" si="30">G72</f>
        <v>0</v>
      </c>
      <c r="H71" s="100">
        <f t="shared" si="30"/>
        <v>100</v>
      </c>
      <c r="I71" s="100">
        <f t="shared" si="30"/>
        <v>100</v>
      </c>
      <c r="J71" s="201">
        <f t="shared" si="30"/>
        <v>0</v>
      </c>
      <c r="K71" s="259">
        <f t="shared" si="30"/>
        <v>100</v>
      </c>
      <c r="L71" s="288">
        <f>L74</f>
        <v>-100</v>
      </c>
      <c r="M71" s="288">
        <f>M74</f>
        <v>0</v>
      </c>
      <c r="N71" s="288">
        <f>N74</f>
        <v>0</v>
      </c>
      <c r="O71" s="200">
        <f>O74</f>
        <v>0</v>
      </c>
    </row>
    <row r="72" spans="1:15" s="66" customFormat="1" ht="18" x14ac:dyDescent="0.25">
      <c r="A72" s="71"/>
      <c r="B72" s="170" t="s">
        <v>277</v>
      </c>
      <c r="C72" s="72" t="s">
        <v>138</v>
      </c>
      <c r="D72" s="72" t="s">
        <v>142</v>
      </c>
      <c r="E72" s="72" t="s">
        <v>437</v>
      </c>
      <c r="F72" s="165"/>
      <c r="G72" s="116">
        <f t="shared" si="30"/>
        <v>0</v>
      </c>
      <c r="H72" s="116">
        <f t="shared" si="30"/>
        <v>100</v>
      </c>
      <c r="I72" s="116">
        <f t="shared" si="30"/>
        <v>100</v>
      </c>
      <c r="J72" s="200">
        <f t="shared" si="30"/>
        <v>0</v>
      </c>
      <c r="K72" s="261">
        <f t="shared" si="30"/>
        <v>100</v>
      </c>
      <c r="L72" s="288">
        <f t="shared" si="30"/>
        <v>200</v>
      </c>
      <c r="M72" s="289">
        <f t="shared" si="30"/>
        <v>200</v>
      </c>
      <c r="N72" s="289">
        <f t="shared" si="30"/>
        <v>0</v>
      </c>
      <c r="O72" s="200">
        <f t="shared" si="30"/>
        <v>200</v>
      </c>
    </row>
    <row r="73" spans="1:15" s="66" customFormat="1" ht="31.5" x14ac:dyDescent="0.25">
      <c r="A73" s="71"/>
      <c r="B73" s="226" t="s">
        <v>306</v>
      </c>
      <c r="C73" s="72" t="s">
        <v>138</v>
      </c>
      <c r="D73" s="72" t="s">
        <v>142</v>
      </c>
      <c r="E73" s="72" t="s">
        <v>437</v>
      </c>
      <c r="F73" s="165" t="s">
        <v>147</v>
      </c>
      <c r="G73" s="116"/>
      <c r="H73" s="116">
        <v>100</v>
      </c>
      <c r="I73" s="116">
        <v>100</v>
      </c>
      <c r="J73" s="200"/>
      <c r="K73" s="259">
        <f>I73+J73</f>
        <v>100</v>
      </c>
      <c r="L73" s="288">
        <v>200</v>
      </c>
      <c r="M73" s="288">
        <f>L73</f>
        <v>200</v>
      </c>
      <c r="N73" s="288"/>
      <c r="O73" s="288">
        <f>N73+M73</f>
        <v>200</v>
      </c>
    </row>
    <row r="74" spans="1:15" s="66" customFormat="1" ht="31.5" hidden="1" x14ac:dyDescent="0.25">
      <c r="A74" s="71"/>
      <c r="B74" s="226" t="s">
        <v>306</v>
      </c>
      <c r="C74" s="72" t="s">
        <v>138</v>
      </c>
      <c r="D74" s="72" t="s">
        <v>142</v>
      </c>
      <c r="E74" s="72" t="s">
        <v>417</v>
      </c>
      <c r="F74" s="165" t="s">
        <v>147</v>
      </c>
      <c r="G74" s="116"/>
      <c r="H74" s="116">
        <v>100</v>
      </c>
      <c r="I74" s="116">
        <v>100</v>
      </c>
      <c r="J74" s="200"/>
      <c r="K74" s="259">
        <f>I74+J74</f>
        <v>100</v>
      </c>
      <c r="L74" s="288">
        <v>-100</v>
      </c>
      <c r="M74" s="289">
        <f>K74+L74</f>
        <v>0</v>
      </c>
      <c r="N74" s="289"/>
      <c r="O74" s="200">
        <f>M74+N74</f>
        <v>0</v>
      </c>
    </row>
    <row r="75" spans="1:15" s="66" customFormat="1" ht="31.5" hidden="1" x14ac:dyDescent="0.25">
      <c r="A75" s="71"/>
      <c r="B75" s="226" t="s">
        <v>306</v>
      </c>
      <c r="C75" s="72" t="s">
        <v>138</v>
      </c>
      <c r="D75" s="72" t="s">
        <v>142</v>
      </c>
      <c r="E75" s="72" t="s">
        <v>437</v>
      </c>
      <c r="F75" s="165" t="s">
        <v>147</v>
      </c>
      <c r="G75" s="116"/>
      <c r="H75" s="116">
        <v>100</v>
      </c>
      <c r="I75" s="116">
        <v>100</v>
      </c>
      <c r="J75" s="200"/>
      <c r="K75" s="259">
        <f>I75+J75</f>
        <v>100</v>
      </c>
      <c r="L75" s="288"/>
      <c r="M75" s="289">
        <f>L75</f>
        <v>0</v>
      </c>
      <c r="N75" s="289"/>
      <c r="O75" s="200">
        <f>N75</f>
        <v>0</v>
      </c>
    </row>
    <row r="76" spans="1:15" s="66" customFormat="1" ht="18" x14ac:dyDescent="0.25">
      <c r="A76" s="109" t="s">
        <v>161</v>
      </c>
      <c r="B76" s="136" t="s">
        <v>210</v>
      </c>
      <c r="C76" s="109" t="s">
        <v>138</v>
      </c>
      <c r="D76" s="109" t="s">
        <v>211</v>
      </c>
      <c r="E76" s="109"/>
      <c r="F76" s="132"/>
      <c r="G76" s="113">
        <f>G77</f>
        <v>0</v>
      </c>
      <c r="H76" s="113">
        <f>H77</f>
        <v>100</v>
      </c>
      <c r="I76" s="113">
        <f>I77</f>
        <v>272</v>
      </c>
      <c r="J76" s="261">
        <f t="shared" ref="J76:O76" si="31">J77+J81</f>
        <v>377</v>
      </c>
      <c r="K76" s="261">
        <f t="shared" si="31"/>
        <v>649</v>
      </c>
      <c r="L76" s="289">
        <f t="shared" si="31"/>
        <v>0</v>
      </c>
      <c r="M76" s="289">
        <f t="shared" si="31"/>
        <v>649</v>
      </c>
      <c r="N76" s="289">
        <f t="shared" si="31"/>
        <v>430.8</v>
      </c>
      <c r="O76" s="200">
        <f t="shared" si="31"/>
        <v>1079.8</v>
      </c>
    </row>
    <row r="77" spans="1:15" s="67" customFormat="1" ht="31.5" x14ac:dyDescent="0.25">
      <c r="A77" s="71"/>
      <c r="B77" s="170" t="s">
        <v>250</v>
      </c>
      <c r="C77" s="72" t="s">
        <v>138</v>
      </c>
      <c r="D77" s="72" t="s">
        <v>211</v>
      </c>
      <c r="E77" s="72" t="s">
        <v>201</v>
      </c>
      <c r="F77" s="165"/>
      <c r="G77" s="116">
        <f>G78+G79</f>
        <v>0</v>
      </c>
      <c r="H77" s="116">
        <f>H78</f>
        <v>100</v>
      </c>
      <c r="I77" s="116">
        <f>I78</f>
        <v>272</v>
      </c>
      <c r="J77" s="259">
        <f t="shared" ref="J77:O77" si="32">J78+J80</f>
        <v>250</v>
      </c>
      <c r="K77" s="259">
        <f t="shared" si="32"/>
        <v>522</v>
      </c>
      <c r="L77" s="288">
        <f t="shared" si="32"/>
        <v>0</v>
      </c>
      <c r="M77" s="288">
        <f t="shared" si="32"/>
        <v>522</v>
      </c>
      <c r="N77" s="288">
        <f t="shared" si="32"/>
        <v>430.8</v>
      </c>
      <c r="O77" s="201">
        <f t="shared" si="32"/>
        <v>952.8</v>
      </c>
    </row>
    <row r="78" spans="1:15" s="67" customFormat="1" ht="31.5" x14ac:dyDescent="0.25">
      <c r="A78" s="71"/>
      <c r="B78" s="226" t="s">
        <v>306</v>
      </c>
      <c r="C78" s="72" t="s">
        <v>138</v>
      </c>
      <c r="D78" s="72" t="s">
        <v>211</v>
      </c>
      <c r="E78" s="72" t="s">
        <v>201</v>
      </c>
      <c r="F78" s="165" t="s">
        <v>147</v>
      </c>
      <c r="G78" s="116"/>
      <c r="H78" s="116">
        <v>100</v>
      </c>
      <c r="I78" s="116">
        <v>272</v>
      </c>
      <c r="J78" s="259">
        <v>-22</v>
      </c>
      <c r="K78" s="259">
        <f>I78+J78</f>
        <v>250</v>
      </c>
      <c r="L78" s="288"/>
      <c r="M78" s="288">
        <f>K78+L78</f>
        <v>250</v>
      </c>
      <c r="N78" s="288"/>
      <c r="O78" s="201">
        <f>M78+N78</f>
        <v>250</v>
      </c>
    </row>
    <row r="79" spans="1:15" s="67" customFormat="1" ht="18" hidden="1" x14ac:dyDescent="0.25">
      <c r="A79" s="71"/>
      <c r="B79" s="163" t="s">
        <v>165</v>
      </c>
      <c r="C79" s="72" t="s">
        <v>138</v>
      </c>
      <c r="D79" s="72" t="s">
        <v>211</v>
      </c>
      <c r="E79" s="72" t="s">
        <v>201</v>
      </c>
      <c r="F79" s="165" t="s">
        <v>148</v>
      </c>
      <c r="G79" s="116"/>
      <c r="H79" s="116"/>
      <c r="I79" s="116"/>
      <c r="J79" s="201"/>
      <c r="K79" s="201"/>
      <c r="L79" s="288"/>
      <c r="M79" s="288"/>
      <c r="N79" s="288"/>
      <c r="O79" s="201"/>
    </row>
    <row r="80" spans="1:15" s="67" customFormat="1" ht="31.5" x14ac:dyDescent="0.25">
      <c r="A80" s="71"/>
      <c r="B80" s="163" t="s">
        <v>306</v>
      </c>
      <c r="C80" s="72" t="s">
        <v>138</v>
      </c>
      <c r="D80" s="72" t="s">
        <v>211</v>
      </c>
      <c r="E80" s="72" t="s">
        <v>201</v>
      </c>
      <c r="F80" s="165" t="s">
        <v>429</v>
      </c>
      <c r="G80" s="116"/>
      <c r="H80" s="116"/>
      <c r="I80" s="116"/>
      <c r="J80" s="201">
        <v>272</v>
      </c>
      <c r="K80" s="201">
        <f>I80+J80</f>
        <v>272</v>
      </c>
      <c r="L80" s="288"/>
      <c r="M80" s="288">
        <f>K80+L80</f>
        <v>272</v>
      </c>
      <c r="N80" s="288">
        <v>430.8</v>
      </c>
      <c r="O80" s="201">
        <f>M80+N80</f>
        <v>702.8</v>
      </c>
    </row>
    <row r="81" spans="1:15" s="67" customFormat="1" ht="31.5" x14ac:dyDescent="0.25">
      <c r="A81" s="71"/>
      <c r="B81" s="163" t="s">
        <v>250</v>
      </c>
      <c r="C81" s="72" t="s">
        <v>138</v>
      </c>
      <c r="D81" s="72" t="s">
        <v>211</v>
      </c>
      <c r="E81" s="72" t="s">
        <v>427</v>
      </c>
      <c r="F81" s="165"/>
      <c r="G81" s="116"/>
      <c r="H81" s="116"/>
      <c r="I81" s="116"/>
      <c r="J81" s="259">
        <f>J82</f>
        <v>127</v>
      </c>
      <c r="K81" s="259">
        <f>I81+J81</f>
        <v>127</v>
      </c>
      <c r="L81" s="288">
        <f>L82</f>
        <v>0</v>
      </c>
      <c r="M81" s="288">
        <f>K81+L81</f>
        <v>127</v>
      </c>
      <c r="N81" s="288">
        <f>N82</f>
        <v>0</v>
      </c>
      <c r="O81" s="201">
        <f>M81+N81</f>
        <v>127</v>
      </c>
    </row>
    <row r="82" spans="1:15" s="67" customFormat="1" ht="31.5" x14ac:dyDescent="0.25">
      <c r="A82" s="71"/>
      <c r="B82" s="163" t="s">
        <v>306</v>
      </c>
      <c r="C82" s="72" t="s">
        <v>138</v>
      </c>
      <c r="D82" s="72" t="s">
        <v>211</v>
      </c>
      <c r="E82" s="72" t="s">
        <v>427</v>
      </c>
      <c r="F82" s="165" t="s">
        <v>429</v>
      </c>
      <c r="G82" s="116"/>
      <c r="H82" s="116"/>
      <c r="I82" s="116"/>
      <c r="J82" s="259">
        <v>127</v>
      </c>
      <c r="K82" s="259">
        <f>I82+J82</f>
        <v>127</v>
      </c>
      <c r="L82" s="288"/>
      <c r="M82" s="288">
        <f>K82+L82</f>
        <v>127</v>
      </c>
      <c r="N82" s="288"/>
      <c r="O82" s="259">
        <f>M82+N82</f>
        <v>127</v>
      </c>
    </row>
    <row r="83" spans="1:15" s="66" customFormat="1" ht="18" x14ac:dyDescent="0.25">
      <c r="A83" s="109" t="s">
        <v>163</v>
      </c>
      <c r="B83" s="126" t="s">
        <v>133</v>
      </c>
      <c r="C83" s="109" t="s">
        <v>144</v>
      </c>
      <c r="D83" s="109"/>
      <c r="E83" s="109"/>
      <c r="F83" s="104"/>
      <c r="G83" s="111">
        <f>G84+G94</f>
        <v>0</v>
      </c>
      <c r="H83" s="111">
        <f t="shared" ref="H83:M83" si="33">H84+H88+H94</f>
        <v>0</v>
      </c>
      <c r="I83" s="111">
        <f t="shared" si="33"/>
        <v>150</v>
      </c>
      <c r="J83" s="200">
        <f t="shared" si="33"/>
        <v>606.70000000000005</v>
      </c>
      <c r="K83" s="261">
        <f t="shared" si="33"/>
        <v>756.7</v>
      </c>
      <c r="L83" s="289">
        <f t="shared" si="33"/>
        <v>284</v>
      </c>
      <c r="M83" s="289">
        <f t="shared" si="33"/>
        <v>1040.7</v>
      </c>
      <c r="N83" s="289">
        <f t="shared" ref="N83:O83" si="34">N84+N88+N94</f>
        <v>1680</v>
      </c>
      <c r="O83" s="200">
        <f t="shared" si="34"/>
        <v>2720.7</v>
      </c>
    </row>
    <row r="84" spans="1:15" s="66" customFormat="1" ht="18" hidden="1" x14ac:dyDescent="0.25">
      <c r="A84" s="109" t="s">
        <v>166</v>
      </c>
      <c r="B84" s="126" t="s">
        <v>190</v>
      </c>
      <c r="C84" s="109" t="s">
        <v>144</v>
      </c>
      <c r="D84" s="109" t="s">
        <v>135</v>
      </c>
      <c r="E84" s="109"/>
      <c r="F84" s="104"/>
      <c r="G84" s="111">
        <f>G85</f>
        <v>0</v>
      </c>
      <c r="H84" s="111"/>
      <c r="I84" s="111">
        <f>I85+I86+I87</f>
        <v>0</v>
      </c>
      <c r="J84" s="200"/>
      <c r="K84" s="200">
        <f>K85+K86+K87</f>
        <v>0</v>
      </c>
      <c r="L84" s="289"/>
      <c r="M84" s="289">
        <f>M85+M86+M87</f>
        <v>0</v>
      </c>
      <c r="N84" s="289"/>
      <c r="O84" s="200">
        <f>O85+O86+O87</f>
        <v>0</v>
      </c>
    </row>
    <row r="85" spans="1:15" s="67" customFormat="1" ht="33.75" hidden="1" customHeight="1" x14ac:dyDescent="0.25">
      <c r="A85" s="71"/>
      <c r="B85" s="170" t="s">
        <v>250</v>
      </c>
      <c r="C85" s="72" t="s">
        <v>144</v>
      </c>
      <c r="D85" s="72" t="s">
        <v>135</v>
      </c>
      <c r="E85" s="72" t="s">
        <v>201</v>
      </c>
      <c r="F85" s="72"/>
      <c r="G85" s="116">
        <f>G86+G87</f>
        <v>0</v>
      </c>
      <c r="H85" s="116"/>
      <c r="I85" s="116">
        <f>I86+I87</f>
        <v>0</v>
      </c>
      <c r="J85" s="201"/>
      <c r="K85" s="201">
        <f>K86+K87</f>
        <v>0</v>
      </c>
      <c r="L85" s="288"/>
      <c r="M85" s="288">
        <f>M86+M87</f>
        <v>0</v>
      </c>
      <c r="N85" s="288"/>
      <c r="O85" s="201">
        <f>O86+O87</f>
        <v>0</v>
      </c>
    </row>
    <row r="86" spans="1:15" s="67" customFormat="1" ht="31.5" hidden="1" x14ac:dyDescent="0.25">
      <c r="A86" s="71"/>
      <c r="B86" s="226" t="s">
        <v>306</v>
      </c>
      <c r="C86" s="72" t="s">
        <v>144</v>
      </c>
      <c r="D86" s="72" t="s">
        <v>135</v>
      </c>
      <c r="E86" s="72" t="s">
        <v>201</v>
      </c>
      <c r="F86" s="72" t="s">
        <v>147</v>
      </c>
      <c r="G86" s="116"/>
      <c r="H86" s="116"/>
      <c r="I86" s="116"/>
      <c r="J86" s="201"/>
      <c r="K86" s="201"/>
      <c r="L86" s="288"/>
      <c r="M86" s="288"/>
      <c r="N86" s="288"/>
      <c r="O86" s="201"/>
    </row>
    <row r="87" spans="1:15" s="67" customFormat="1" ht="18" hidden="1" x14ac:dyDescent="0.25">
      <c r="A87" s="71"/>
      <c r="B87" s="163" t="s">
        <v>131</v>
      </c>
      <c r="C87" s="71" t="s">
        <v>144</v>
      </c>
      <c r="D87" s="71" t="s">
        <v>135</v>
      </c>
      <c r="E87" s="71" t="s">
        <v>201</v>
      </c>
      <c r="F87" s="72" t="s">
        <v>191</v>
      </c>
      <c r="G87" s="114"/>
      <c r="H87" s="114"/>
      <c r="I87" s="116"/>
      <c r="J87" s="201"/>
      <c r="K87" s="201"/>
      <c r="L87" s="288"/>
      <c r="M87" s="288"/>
      <c r="N87" s="288"/>
      <c r="O87" s="201"/>
    </row>
    <row r="88" spans="1:15" s="66" customFormat="1" ht="18" x14ac:dyDescent="0.25">
      <c r="A88" s="109" t="s">
        <v>271</v>
      </c>
      <c r="B88" s="136" t="s">
        <v>264</v>
      </c>
      <c r="C88" s="109" t="s">
        <v>144</v>
      </c>
      <c r="D88" s="109" t="s">
        <v>136</v>
      </c>
      <c r="E88" s="109"/>
      <c r="F88" s="104"/>
      <c r="G88" s="115">
        <f>G89+G91</f>
        <v>0</v>
      </c>
      <c r="H88" s="115">
        <f t="shared" ref="H88:M88" si="35">H91</f>
        <v>0</v>
      </c>
      <c r="I88" s="111">
        <f t="shared" si="35"/>
        <v>0</v>
      </c>
      <c r="J88" s="200">
        <f t="shared" si="35"/>
        <v>244.2</v>
      </c>
      <c r="K88" s="200">
        <f t="shared" si="35"/>
        <v>244.2</v>
      </c>
      <c r="L88" s="289">
        <f t="shared" si="35"/>
        <v>241</v>
      </c>
      <c r="M88" s="289">
        <f t="shared" si="35"/>
        <v>485.2</v>
      </c>
      <c r="N88" s="289">
        <f t="shared" ref="N88:O88" si="36">N91</f>
        <v>590</v>
      </c>
      <c r="O88" s="200">
        <f t="shared" si="36"/>
        <v>1075.2</v>
      </c>
    </row>
    <row r="89" spans="1:15" s="67" customFormat="1" ht="31.5" hidden="1" x14ac:dyDescent="0.25">
      <c r="A89" s="71"/>
      <c r="B89" s="163" t="s">
        <v>250</v>
      </c>
      <c r="C89" s="72" t="s">
        <v>144</v>
      </c>
      <c r="D89" s="72" t="s">
        <v>136</v>
      </c>
      <c r="E89" s="72" t="s">
        <v>201</v>
      </c>
      <c r="F89" s="72"/>
      <c r="G89" s="116">
        <f>G90</f>
        <v>0</v>
      </c>
      <c r="H89" s="116"/>
      <c r="I89" s="116"/>
      <c r="J89" s="201"/>
      <c r="K89" s="201"/>
      <c r="L89" s="288"/>
      <c r="M89" s="288"/>
      <c r="N89" s="288"/>
      <c r="O89" s="201"/>
    </row>
    <row r="90" spans="1:15" s="67" customFormat="1" ht="31.5" hidden="1" x14ac:dyDescent="0.25">
      <c r="A90" s="71"/>
      <c r="B90" s="226" t="s">
        <v>306</v>
      </c>
      <c r="C90" s="72" t="s">
        <v>144</v>
      </c>
      <c r="D90" s="72" t="s">
        <v>136</v>
      </c>
      <c r="E90" s="72" t="s">
        <v>272</v>
      </c>
      <c r="F90" s="72" t="s">
        <v>147</v>
      </c>
      <c r="G90" s="114"/>
      <c r="H90" s="114"/>
      <c r="I90" s="116"/>
      <c r="J90" s="201"/>
      <c r="K90" s="201"/>
      <c r="L90" s="288"/>
      <c r="M90" s="288"/>
      <c r="N90" s="288"/>
      <c r="O90" s="201"/>
    </row>
    <row r="91" spans="1:15" s="67" customFormat="1" ht="18" x14ac:dyDescent="0.25">
      <c r="A91" s="71"/>
      <c r="B91" s="163" t="s">
        <v>209</v>
      </c>
      <c r="C91" s="72" t="s">
        <v>144</v>
      </c>
      <c r="D91" s="72" t="s">
        <v>136</v>
      </c>
      <c r="E91" s="72" t="s">
        <v>355</v>
      </c>
      <c r="F91" s="165"/>
      <c r="G91" s="114">
        <f>G92</f>
        <v>0</v>
      </c>
      <c r="H91" s="114">
        <f>H92</f>
        <v>0</v>
      </c>
      <c r="I91" s="114">
        <f>I92</f>
        <v>0</v>
      </c>
      <c r="J91" s="201">
        <f t="shared" ref="J91:O91" si="37">J92+J93</f>
        <v>244.2</v>
      </c>
      <c r="K91" s="259">
        <f t="shared" si="37"/>
        <v>244.2</v>
      </c>
      <c r="L91" s="288">
        <f t="shared" si="37"/>
        <v>241</v>
      </c>
      <c r="M91" s="288">
        <f t="shared" si="37"/>
        <v>485.2</v>
      </c>
      <c r="N91" s="288">
        <f t="shared" si="37"/>
        <v>590</v>
      </c>
      <c r="O91" s="201">
        <f t="shared" si="37"/>
        <v>1075.2</v>
      </c>
    </row>
    <row r="92" spans="1:15" s="67" customFormat="1" ht="31.5" x14ac:dyDescent="0.25">
      <c r="A92" s="71"/>
      <c r="B92" s="226" t="s">
        <v>306</v>
      </c>
      <c r="C92" s="72" t="s">
        <v>144</v>
      </c>
      <c r="D92" s="72" t="s">
        <v>136</v>
      </c>
      <c r="E92" s="72" t="s">
        <v>355</v>
      </c>
      <c r="F92" s="165" t="s">
        <v>147</v>
      </c>
      <c r="G92" s="116"/>
      <c r="H92" s="116"/>
      <c r="I92" s="100"/>
      <c r="J92" s="201">
        <v>212.2</v>
      </c>
      <c r="K92" s="259">
        <f>I92+J92</f>
        <v>212.2</v>
      </c>
      <c r="L92" s="288">
        <v>241</v>
      </c>
      <c r="M92" s="288">
        <f>K92+L92</f>
        <v>453.2</v>
      </c>
      <c r="N92" s="288">
        <v>582</v>
      </c>
      <c r="O92" s="201">
        <f>M92+N92</f>
        <v>1035.2</v>
      </c>
    </row>
    <row r="93" spans="1:15" s="67" customFormat="1" ht="31.5" x14ac:dyDescent="0.25">
      <c r="A93" s="71"/>
      <c r="B93" s="226" t="s">
        <v>306</v>
      </c>
      <c r="C93" s="72" t="s">
        <v>144</v>
      </c>
      <c r="D93" s="72" t="s">
        <v>136</v>
      </c>
      <c r="E93" s="72" t="s">
        <v>355</v>
      </c>
      <c r="F93" s="165" t="s">
        <v>429</v>
      </c>
      <c r="G93" s="116"/>
      <c r="H93" s="116"/>
      <c r="I93" s="100"/>
      <c r="J93" s="201">
        <v>32</v>
      </c>
      <c r="K93" s="259">
        <f>I93+J93</f>
        <v>32</v>
      </c>
      <c r="L93" s="288"/>
      <c r="M93" s="288">
        <f>K93+L93</f>
        <v>32</v>
      </c>
      <c r="N93" s="288">
        <v>8</v>
      </c>
      <c r="O93" s="201">
        <f>M93+N93</f>
        <v>40</v>
      </c>
    </row>
    <row r="94" spans="1:15" s="66" customFormat="1" ht="18" x14ac:dyDescent="0.25">
      <c r="A94" s="109" t="s">
        <v>270</v>
      </c>
      <c r="B94" s="126" t="s">
        <v>41</v>
      </c>
      <c r="C94" s="109" t="s">
        <v>144</v>
      </c>
      <c r="D94" s="109" t="s">
        <v>141</v>
      </c>
      <c r="E94" s="109"/>
      <c r="F94" s="104"/>
      <c r="G94" s="111">
        <f t="shared" ref="G94:O95" si="38">G95</f>
        <v>0</v>
      </c>
      <c r="H94" s="111">
        <f t="shared" si="38"/>
        <v>0</v>
      </c>
      <c r="I94" s="111">
        <f t="shared" si="38"/>
        <v>150</v>
      </c>
      <c r="J94" s="200">
        <f t="shared" si="38"/>
        <v>362.5</v>
      </c>
      <c r="K94" s="261">
        <f t="shared" si="38"/>
        <v>512.5</v>
      </c>
      <c r="L94" s="289">
        <f t="shared" si="38"/>
        <v>43</v>
      </c>
      <c r="M94" s="289">
        <f t="shared" si="38"/>
        <v>555.5</v>
      </c>
      <c r="N94" s="289">
        <f t="shared" si="38"/>
        <v>1090</v>
      </c>
      <c r="O94" s="200">
        <f t="shared" si="38"/>
        <v>1645.5</v>
      </c>
    </row>
    <row r="95" spans="1:15" s="66" customFormat="1" ht="18" customHeight="1" x14ac:dyDescent="0.25">
      <c r="A95" s="73"/>
      <c r="B95" s="128" t="s">
        <v>251</v>
      </c>
      <c r="C95" s="72" t="s">
        <v>144</v>
      </c>
      <c r="D95" s="72" t="s">
        <v>141</v>
      </c>
      <c r="E95" s="72" t="s">
        <v>416</v>
      </c>
      <c r="F95" s="165"/>
      <c r="G95" s="114">
        <f t="shared" si="38"/>
        <v>0</v>
      </c>
      <c r="H95" s="114">
        <f t="shared" si="38"/>
        <v>0</v>
      </c>
      <c r="I95" s="114">
        <f t="shared" si="38"/>
        <v>150</v>
      </c>
      <c r="J95" s="200">
        <f t="shared" si="38"/>
        <v>362.5</v>
      </c>
      <c r="K95" s="261">
        <f t="shared" si="38"/>
        <v>512.5</v>
      </c>
      <c r="L95" s="289">
        <f t="shared" si="38"/>
        <v>43</v>
      </c>
      <c r="M95" s="289">
        <f t="shared" si="38"/>
        <v>555.5</v>
      </c>
      <c r="N95" s="289">
        <f>N96+N97</f>
        <v>1090</v>
      </c>
      <c r="O95" s="200">
        <f>O96+O97</f>
        <v>1645.5</v>
      </c>
    </row>
    <row r="96" spans="1:15" s="66" customFormat="1" ht="31.5" x14ac:dyDescent="0.25">
      <c r="A96" s="73"/>
      <c r="B96" s="226" t="s">
        <v>306</v>
      </c>
      <c r="C96" s="72" t="s">
        <v>144</v>
      </c>
      <c r="D96" s="72" t="s">
        <v>141</v>
      </c>
      <c r="E96" s="72" t="s">
        <v>416</v>
      </c>
      <c r="F96" s="165" t="s">
        <v>147</v>
      </c>
      <c r="G96" s="116"/>
      <c r="H96" s="116"/>
      <c r="I96" s="100">
        <v>150</v>
      </c>
      <c r="J96" s="201">
        <v>362.5</v>
      </c>
      <c r="K96" s="259">
        <f>I96+J96</f>
        <v>512.5</v>
      </c>
      <c r="L96" s="288">
        <v>43</v>
      </c>
      <c r="M96" s="288">
        <f>K96+L96</f>
        <v>555.5</v>
      </c>
      <c r="N96" s="288">
        <v>290</v>
      </c>
      <c r="O96" s="201">
        <f>M96+N96</f>
        <v>845.5</v>
      </c>
    </row>
    <row r="97" spans="1:15" s="66" customFormat="1" ht="31.5" x14ac:dyDescent="0.25">
      <c r="A97" s="73"/>
      <c r="B97" s="226" t="s">
        <v>306</v>
      </c>
      <c r="C97" s="72" t="s">
        <v>144</v>
      </c>
      <c r="D97" s="72" t="s">
        <v>141</v>
      </c>
      <c r="E97" s="72" t="s">
        <v>442</v>
      </c>
      <c r="F97" s="165" t="s">
        <v>147</v>
      </c>
      <c r="G97" s="116"/>
      <c r="H97" s="116"/>
      <c r="I97" s="100"/>
      <c r="J97" s="201"/>
      <c r="K97" s="259"/>
      <c r="L97" s="288"/>
      <c r="M97" s="288"/>
      <c r="N97" s="288">
        <v>800</v>
      </c>
      <c r="O97" s="201">
        <f>M97+N97</f>
        <v>800</v>
      </c>
    </row>
    <row r="98" spans="1:15" s="66" customFormat="1" ht="18" x14ac:dyDescent="0.25">
      <c r="A98" s="109" t="s">
        <v>164</v>
      </c>
      <c r="B98" s="126" t="s">
        <v>162</v>
      </c>
      <c r="C98" s="109" t="s">
        <v>145</v>
      </c>
      <c r="D98" s="109"/>
      <c r="E98" s="109"/>
      <c r="F98" s="104"/>
      <c r="G98" s="111">
        <f t="shared" ref="G98:O99" si="39">G99</f>
        <v>0</v>
      </c>
      <c r="H98" s="239">
        <f t="shared" si="39"/>
        <v>46.400000000000006</v>
      </c>
      <c r="I98" s="239">
        <f t="shared" si="39"/>
        <v>2001.6</v>
      </c>
      <c r="J98" s="261">
        <f>J99</f>
        <v>4.7500000000000036</v>
      </c>
      <c r="K98" s="261">
        <f t="shared" si="39"/>
        <v>2006.3500000000001</v>
      </c>
      <c r="L98" s="289">
        <f>L99</f>
        <v>-0.30000000000000071</v>
      </c>
      <c r="M98" s="289">
        <f t="shared" si="39"/>
        <v>1947.05</v>
      </c>
      <c r="N98" s="289">
        <f>N99</f>
        <v>1359</v>
      </c>
      <c r="O98" s="200">
        <f t="shared" si="39"/>
        <v>3306.0499999999993</v>
      </c>
    </row>
    <row r="99" spans="1:15" s="66" customFormat="1" ht="18" x14ac:dyDescent="0.25">
      <c r="A99" s="109" t="s">
        <v>167</v>
      </c>
      <c r="B99" s="126" t="s">
        <v>40</v>
      </c>
      <c r="C99" s="109" t="s">
        <v>145</v>
      </c>
      <c r="D99" s="109" t="s">
        <v>135</v>
      </c>
      <c r="E99" s="109"/>
      <c r="F99" s="104"/>
      <c r="G99" s="111">
        <f t="shared" si="39"/>
        <v>0</v>
      </c>
      <c r="H99" s="239">
        <f t="shared" si="39"/>
        <v>46.400000000000006</v>
      </c>
      <c r="I99" s="239">
        <f t="shared" si="39"/>
        <v>2001.6</v>
      </c>
      <c r="J99" s="261">
        <f t="shared" ref="J99:N99" si="40">J100+J101</f>
        <v>4.7500000000000036</v>
      </c>
      <c r="K99" s="261">
        <f t="shared" si="40"/>
        <v>2006.3500000000001</v>
      </c>
      <c r="L99" s="289">
        <f t="shared" si="40"/>
        <v>-0.30000000000000071</v>
      </c>
      <c r="M99" s="289">
        <f t="shared" si="40"/>
        <v>1947.05</v>
      </c>
      <c r="N99" s="289">
        <f t="shared" si="40"/>
        <v>1359</v>
      </c>
      <c r="O99" s="200">
        <f>O100+O101</f>
        <v>3306.0499999999993</v>
      </c>
    </row>
    <row r="100" spans="1:15" s="66" customFormat="1" ht="18" x14ac:dyDescent="0.25">
      <c r="A100" s="73"/>
      <c r="B100" s="128" t="s">
        <v>252</v>
      </c>
      <c r="C100" s="71" t="s">
        <v>145</v>
      </c>
      <c r="D100" s="71" t="s">
        <v>135</v>
      </c>
      <c r="E100" s="71" t="s">
        <v>202</v>
      </c>
      <c r="F100" s="165"/>
      <c r="G100" s="114">
        <f>SUM(G102:G107)</f>
        <v>0</v>
      </c>
      <c r="H100" s="237">
        <f t="shared" ref="H100:M100" si="41">H102+H103+H104+H105+H106+H107</f>
        <v>46.400000000000006</v>
      </c>
      <c r="I100" s="237">
        <f t="shared" si="41"/>
        <v>2001.6</v>
      </c>
      <c r="J100" s="261">
        <f t="shared" si="41"/>
        <v>-13.009999999999998</v>
      </c>
      <c r="K100" s="261">
        <f t="shared" si="41"/>
        <v>1988.5900000000001</v>
      </c>
      <c r="L100" s="289">
        <f t="shared" si="41"/>
        <v>-0.30000000000000071</v>
      </c>
      <c r="M100" s="289">
        <f t="shared" si="41"/>
        <v>1929.29</v>
      </c>
      <c r="N100" s="289">
        <f>N102+N103+N104+N105+N106+N107</f>
        <v>1159</v>
      </c>
      <c r="O100" s="200">
        <f t="shared" ref="O100" si="42">O102+O103+O104+O105+O106+O107</f>
        <v>3088.2899999999995</v>
      </c>
    </row>
    <row r="101" spans="1:15" s="66" customFormat="1" ht="18.75" x14ac:dyDescent="0.3">
      <c r="A101" s="73"/>
      <c r="B101" s="304" t="s">
        <v>252</v>
      </c>
      <c r="C101" s="300" t="s">
        <v>145</v>
      </c>
      <c r="D101" s="300" t="s">
        <v>135</v>
      </c>
      <c r="E101" s="300" t="s">
        <v>430</v>
      </c>
      <c r="F101" s="271"/>
      <c r="G101" s="301"/>
      <c r="H101" s="302"/>
      <c r="I101" s="302"/>
      <c r="J101" s="274">
        <f t="shared" ref="J101:O101" si="43">J108</f>
        <v>17.760000000000002</v>
      </c>
      <c r="K101" s="274">
        <f t="shared" si="43"/>
        <v>17.760000000000002</v>
      </c>
      <c r="L101" s="303">
        <f t="shared" si="43"/>
        <v>0</v>
      </c>
      <c r="M101" s="303">
        <f t="shared" si="43"/>
        <v>17.760000000000002</v>
      </c>
      <c r="N101" s="303">
        <f t="shared" si="43"/>
        <v>200</v>
      </c>
      <c r="O101" s="256">
        <f t="shared" si="43"/>
        <v>217.76</v>
      </c>
    </row>
    <row r="102" spans="1:15" s="66" customFormat="1" ht="31.5" x14ac:dyDescent="0.25">
      <c r="A102" s="73"/>
      <c r="B102" s="159" t="s">
        <v>305</v>
      </c>
      <c r="C102" s="72" t="s">
        <v>145</v>
      </c>
      <c r="D102" s="72" t="s">
        <v>135</v>
      </c>
      <c r="E102" s="72" t="s">
        <v>202</v>
      </c>
      <c r="F102" s="165" t="s">
        <v>139</v>
      </c>
      <c r="G102" s="116"/>
      <c r="H102" s="116"/>
      <c r="I102" s="100">
        <v>45</v>
      </c>
      <c r="J102" s="200"/>
      <c r="K102" s="259">
        <f t="shared" ref="K102:K107" si="44">I102+J102</f>
        <v>45</v>
      </c>
      <c r="L102" s="288">
        <v>30</v>
      </c>
      <c r="M102" s="288">
        <f t="shared" ref="M102:O108" si="45">K102+L102</f>
        <v>75</v>
      </c>
      <c r="N102" s="288">
        <v>15</v>
      </c>
      <c r="O102" s="201">
        <f t="shared" si="45"/>
        <v>90</v>
      </c>
    </row>
    <row r="103" spans="1:15" s="66" customFormat="1" ht="31.5" x14ac:dyDescent="0.25">
      <c r="A103" s="73"/>
      <c r="B103" s="226" t="s">
        <v>306</v>
      </c>
      <c r="C103" s="72" t="s">
        <v>145</v>
      </c>
      <c r="D103" s="72" t="s">
        <v>135</v>
      </c>
      <c r="E103" s="72" t="s">
        <v>202</v>
      </c>
      <c r="F103" s="165" t="s">
        <v>147</v>
      </c>
      <c r="G103" s="116"/>
      <c r="H103" s="238">
        <v>-243.63</v>
      </c>
      <c r="I103" s="235">
        <v>731.67</v>
      </c>
      <c r="J103" s="259">
        <v>-18.309999999999999</v>
      </c>
      <c r="K103" s="259">
        <f t="shared" si="44"/>
        <v>713.36</v>
      </c>
      <c r="L103" s="288">
        <v>-30.3</v>
      </c>
      <c r="M103" s="288">
        <v>624.05999999999995</v>
      </c>
      <c r="N103" s="288">
        <v>1172.3</v>
      </c>
      <c r="O103" s="288">
        <f t="shared" si="45"/>
        <v>1796.36</v>
      </c>
    </row>
    <row r="104" spans="1:15" s="66" customFormat="1" ht="18" x14ac:dyDescent="0.25">
      <c r="A104" s="73"/>
      <c r="B104" s="163" t="s">
        <v>131</v>
      </c>
      <c r="C104" s="71" t="s">
        <v>145</v>
      </c>
      <c r="D104" s="71" t="s">
        <v>135</v>
      </c>
      <c r="E104" s="72" t="s">
        <v>202</v>
      </c>
      <c r="F104" s="165" t="s">
        <v>191</v>
      </c>
      <c r="G104" s="114"/>
      <c r="H104" s="114">
        <v>280</v>
      </c>
      <c r="I104" s="100">
        <v>530</v>
      </c>
      <c r="J104" s="200"/>
      <c r="K104" s="259">
        <f t="shared" si="44"/>
        <v>530</v>
      </c>
      <c r="L104" s="289"/>
      <c r="M104" s="288">
        <f t="shared" si="45"/>
        <v>530</v>
      </c>
      <c r="N104" s="288">
        <v>-15</v>
      </c>
      <c r="O104" s="201">
        <f t="shared" si="45"/>
        <v>515</v>
      </c>
    </row>
    <row r="105" spans="1:15" s="66" customFormat="1" ht="18" x14ac:dyDescent="0.25">
      <c r="A105" s="73"/>
      <c r="B105" s="163" t="s">
        <v>192</v>
      </c>
      <c r="C105" s="71" t="s">
        <v>145</v>
      </c>
      <c r="D105" s="71" t="s">
        <v>135</v>
      </c>
      <c r="E105" s="72" t="s">
        <v>202</v>
      </c>
      <c r="F105" s="165" t="s">
        <v>203</v>
      </c>
      <c r="G105" s="114"/>
      <c r="H105" s="114"/>
      <c r="I105" s="100">
        <v>20</v>
      </c>
      <c r="J105" s="200"/>
      <c r="K105" s="259">
        <f t="shared" si="44"/>
        <v>20</v>
      </c>
      <c r="L105" s="289"/>
      <c r="M105" s="288">
        <f t="shared" si="45"/>
        <v>20</v>
      </c>
      <c r="N105" s="288">
        <v>-5</v>
      </c>
      <c r="O105" s="201">
        <f t="shared" si="45"/>
        <v>15</v>
      </c>
    </row>
    <row r="106" spans="1:15" s="66" customFormat="1" ht="18" x14ac:dyDescent="0.25">
      <c r="A106" s="73"/>
      <c r="B106" s="163" t="s">
        <v>313</v>
      </c>
      <c r="C106" s="71" t="s">
        <v>145</v>
      </c>
      <c r="D106" s="71" t="s">
        <v>135</v>
      </c>
      <c r="E106" s="72" t="s">
        <v>202</v>
      </c>
      <c r="F106" s="165" t="s">
        <v>194</v>
      </c>
      <c r="G106" s="114"/>
      <c r="H106" s="114">
        <v>10</v>
      </c>
      <c r="I106" s="100">
        <v>15</v>
      </c>
      <c r="J106" s="259">
        <v>5</v>
      </c>
      <c r="K106" s="259">
        <f t="shared" si="44"/>
        <v>20</v>
      </c>
      <c r="L106" s="289"/>
      <c r="M106" s="288">
        <f t="shared" si="45"/>
        <v>20</v>
      </c>
      <c r="N106" s="288">
        <v>-8</v>
      </c>
      <c r="O106" s="201">
        <f t="shared" si="45"/>
        <v>12</v>
      </c>
    </row>
    <row r="107" spans="1:15" s="66" customFormat="1" ht="18" x14ac:dyDescent="0.25">
      <c r="A107" s="73"/>
      <c r="B107" s="163" t="s">
        <v>165</v>
      </c>
      <c r="C107" s="71" t="s">
        <v>145</v>
      </c>
      <c r="D107" s="71" t="s">
        <v>135</v>
      </c>
      <c r="E107" s="72" t="s">
        <v>202</v>
      </c>
      <c r="F107" s="165" t="s">
        <v>148</v>
      </c>
      <c r="G107" s="114"/>
      <c r="H107" s="237">
        <v>0.03</v>
      </c>
      <c r="I107" s="235">
        <v>659.93</v>
      </c>
      <c r="J107" s="201">
        <v>0.3</v>
      </c>
      <c r="K107" s="259">
        <f t="shared" si="44"/>
        <v>660.2299999999999</v>
      </c>
      <c r="L107" s="289"/>
      <c r="M107" s="289">
        <f t="shared" si="45"/>
        <v>660.2299999999999</v>
      </c>
      <c r="N107" s="289">
        <v>-0.3</v>
      </c>
      <c r="O107" s="200">
        <v>659.93</v>
      </c>
    </row>
    <row r="108" spans="1:15" s="66" customFormat="1" ht="33" customHeight="1" x14ac:dyDescent="0.25">
      <c r="A108" s="73"/>
      <c r="B108" s="163" t="s">
        <v>306</v>
      </c>
      <c r="C108" s="120" t="s">
        <v>145</v>
      </c>
      <c r="D108" s="120" t="s">
        <v>135</v>
      </c>
      <c r="E108" s="120" t="s">
        <v>430</v>
      </c>
      <c r="F108" s="279" t="s">
        <v>147</v>
      </c>
      <c r="G108" s="114"/>
      <c r="H108" s="237"/>
      <c r="I108" s="235"/>
      <c r="J108" s="259">
        <v>17.760000000000002</v>
      </c>
      <c r="K108" s="259">
        <v>17.760000000000002</v>
      </c>
      <c r="L108" s="289"/>
      <c r="M108" s="289">
        <v>17.760000000000002</v>
      </c>
      <c r="N108" s="289">
        <v>200</v>
      </c>
      <c r="O108" s="200">
        <f t="shared" si="45"/>
        <v>217.76</v>
      </c>
    </row>
    <row r="109" spans="1:15" s="66" customFormat="1" ht="18" x14ac:dyDescent="0.25">
      <c r="A109" s="109" t="s">
        <v>170</v>
      </c>
      <c r="B109" s="80" t="s">
        <v>134</v>
      </c>
      <c r="C109" s="109" t="s">
        <v>146</v>
      </c>
      <c r="D109" s="109"/>
      <c r="E109" s="109"/>
      <c r="F109" s="104"/>
      <c r="G109" s="111">
        <f t="shared" ref="G109:O109" si="46">G110</f>
        <v>0</v>
      </c>
      <c r="H109" s="111">
        <f t="shared" si="46"/>
        <v>708.6</v>
      </c>
      <c r="I109" s="111">
        <f t="shared" si="46"/>
        <v>2157.1999999999998</v>
      </c>
      <c r="J109" s="200">
        <f t="shared" si="46"/>
        <v>80.899999999999991</v>
      </c>
      <c r="K109" s="200">
        <f t="shared" si="46"/>
        <v>2238.1</v>
      </c>
      <c r="L109" s="289">
        <f t="shared" si="46"/>
        <v>0</v>
      </c>
      <c r="M109" s="289">
        <f t="shared" si="46"/>
        <v>2238.1</v>
      </c>
      <c r="N109" s="289">
        <f t="shared" si="46"/>
        <v>231.5</v>
      </c>
      <c r="O109" s="200">
        <f t="shared" si="46"/>
        <v>2469.6</v>
      </c>
    </row>
    <row r="110" spans="1:15" s="66" customFormat="1" ht="18" x14ac:dyDescent="0.25">
      <c r="A110" s="109" t="s">
        <v>171</v>
      </c>
      <c r="B110" s="137" t="s">
        <v>59</v>
      </c>
      <c r="C110" s="109" t="s">
        <v>146</v>
      </c>
      <c r="D110" s="109" t="s">
        <v>144</v>
      </c>
      <c r="E110" s="109"/>
      <c r="F110" s="104"/>
      <c r="G110" s="111">
        <f>G112</f>
        <v>0</v>
      </c>
      <c r="H110" s="111">
        <f t="shared" ref="H110:M110" si="47">H111+H116</f>
        <v>708.6</v>
      </c>
      <c r="I110" s="111">
        <f t="shared" si="47"/>
        <v>2157.1999999999998</v>
      </c>
      <c r="J110" s="200">
        <f t="shared" si="47"/>
        <v>80.899999999999991</v>
      </c>
      <c r="K110" s="200">
        <f t="shared" si="47"/>
        <v>2238.1</v>
      </c>
      <c r="L110" s="289">
        <f t="shared" si="47"/>
        <v>0</v>
      </c>
      <c r="M110" s="289">
        <f t="shared" si="47"/>
        <v>2238.1</v>
      </c>
      <c r="N110" s="289">
        <f t="shared" ref="N110:O110" si="48">N111+N116</f>
        <v>231.5</v>
      </c>
      <c r="O110" s="200">
        <f t="shared" si="48"/>
        <v>2469.6</v>
      </c>
    </row>
    <row r="111" spans="1:15" s="66" customFormat="1" ht="19.5" customHeight="1" x14ac:dyDescent="0.25">
      <c r="A111" s="73"/>
      <c r="B111" s="128" t="s">
        <v>253</v>
      </c>
      <c r="C111" s="71" t="s">
        <v>146</v>
      </c>
      <c r="D111" s="71" t="s">
        <v>144</v>
      </c>
      <c r="E111" s="72" t="s">
        <v>204</v>
      </c>
      <c r="F111" s="165"/>
      <c r="G111" s="164">
        <f t="shared" ref="G111:O111" si="49">G112</f>
        <v>0</v>
      </c>
      <c r="H111" s="164">
        <f t="shared" si="49"/>
        <v>-55</v>
      </c>
      <c r="I111" s="164">
        <f t="shared" si="49"/>
        <v>1393.6</v>
      </c>
      <c r="J111" s="200">
        <f t="shared" si="49"/>
        <v>98</v>
      </c>
      <c r="K111" s="200">
        <f t="shared" si="49"/>
        <v>1491.6</v>
      </c>
      <c r="L111" s="289">
        <f t="shared" si="49"/>
        <v>0</v>
      </c>
      <c r="M111" s="289">
        <f t="shared" si="49"/>
        <v>1491.6</v>
      </c>
      <c r="N111" s="289">
        <f t="shared" si="49"/>
        <v>231.5</v>
      </c>
      <c r="O111" s="200">
        <f t="shared" si="49"/>
        <v>1723.1</v>
      </c>
    </row>
    <row r="112" spans="1:15" s="66" customFormat="1" ht="32.25" customHeight="1" x14ac:dyDescent="0.25">
      <c r="A112" s="73"/>
      <c r="B112" s="128" t="s">
        <v>248</v>
      </c>
      <c r="C112" s="72" t="s">
        <v>146</v>
      </c>
      <c r="D112" s="72" t="s">
        <v>144</v>
      </c>
      <c r="E112" s="72" t="s">
        <v>215</v>
      </c>
      <c r="F112" s="165"/>
      <c r="G112" s="164">
        <f>G113+G121</f>
        <v>0</v>
      </c>
      <c r="H112" s="164">
        <f>H113+H121</f>
        <v>-55</v>
      </c>
      <c r="I112" s="164">
        <f>I113+I121</f>
        <v>1393.6</v>
      </c>
      <c r="J112" s="261">
        <f>J113</f>
        <v>98</v>
      </c>
      <c r="K112" s="200">
        <f>K113+K121</f>
        <v>1491.6</v>
      </c>
      <c r="L112" s="289">
        <f>L113</f>
        <v>0</v>
      </c>
      <c r="M112" s="289">
        <f>M113+M121</f>
        <v>1491.6</v>
      </c>
      <c r="N112" s="289">
        <f>N113</f>
        <v>231.5</v>
      </c>
      <c r="O112" s="200">
        <f>O113+O121</f>
        <v>1723.1</v>
      </c>
    </row>
    <row r="113" spans="1:15" s="66" customFormat="1" ht="33" customHeight="1" x14ac:dyDescent="0.25">
      <c r="A113" s="73"/>
      <c r="B113" s="163" t="s">
        <v>205</v>
      </c>
      <c r="C113" s="72" t="s">
        <v>146</v>
      </c>
      <c r="D113" s="72" t="s">
        <v>144</v>
      </c>
      <c r="E113" s="72" t="s">
        <v>206</v>
      </c>
      <c r="F113" s="165"/>
      <c r="G113" s="164">
        <f t="shared" ref="G113:M113" si="50">G114+G115</f>
        <v>0</v>
      </c>
      <c r="H113" s="164">
        <f t="shared" si="50"/>
        <v>0</v>
      </c>
      <c r="I113" s="164">
        <f t="shared" si="50"/>
        <v>1378.6</v>
      </c>
      <c r="J113" s="261">
        <f t="shared" si="50"/>
        <v>98</v>
      </c>
      <c r="K113" s="200">
        <f t="shared" si="50"/>
        <v>1476.6</v>
      </c>
      <c r="L113" s="289">
        <f t="shared" si="50"/>
        <v>0</v>
      </c>
      <c r="M113" s="289">
        <f t="shared" si="50"/>
        <v>1476.6</v>
      </c>
      <c r="N113" s="289">
        <f t="shared" ref="N113:O113" si="51">N114+N115</f>
        <v>231.5</v>
      </c>
      <c r="O113" s="200">
        <f t="shared" si="51"/>
        <v>1708.1</v>
      </c>
    </row>
    <row r="114" spans="1:15" s="66" customFormat="1" ht="16.5" customHeight="1" x14ac:dyDescent="0.25">
      <c r="A114" s="73"/>
      <c r="B114" s="163" t="s">
        <v>302</v>
      </c>
      <c r="C114" s="71" t="s">
        <v>146</v>
      </c>
      <c r="D114" s="71" t="s">
        <v>144</v>
      </c>
      <c r="E114" s="72" t="s">
        <v>206</v>
      </c>
      <c r="F114" s="165" t="s">
        <v>150</v>
      </c>
      <c r="G114" s="164"/>
      <c r="H114" s="164"/>
      <c r="I114" s="98">
        <v>991.1</v>
      </c>
      <c r="J114" s="259">
        <v>73</v>
      </c>
      <c r="K114" s="201">
        <f>I114+J114</f>
        <v>1064.0999999999999</v>
      </c>
      <c r="L114" s="289"/>
      <c r="M114" s="288">
        <f>K114+L114</f>
        <v>1064.0999999999999</v>
      </c>
      <c r="N114" s="288">
        <v>138</v>
      </c>
      <c r="O114" s="201">
        <f>M114+N114</f>
        <v>1202.0999999999999</v>
      </c>
    </row>
    <row r="115" spans="1:15" s="66" customFormat="1" ht="33.75" customHeight="1" x14ac:dyDescent="0.25">
      <c r="A115" s="73"/>
      <c r="B115" s="226" t="s">
        <v>304</v>
      </c>
      <c r="C115" s="72" t="s">
        <v>146</v>
      </c>
      <c r="D115" s="72" t="s">
        <v>144</v>
      </c>
      <c r="E115" s="72" t="s">
        <v>206</v>
      </c>
      <c r="F115" s="165" t="s">
        <v>216</v>
      </c>
      <c r="G115" s="164"/>
      <c r="H115" s="164"/>
      <c r="I115" s="98">
        <v>387.5</v>
      </c>
      <c r="J115" s="259">
        <v>25</v>
      </c>
      <c r="K115" s="201">
        <f>I115+J115</f>
        <v>412.5</v>
      </c>
      <c r="L115" s="289"/>
      <c r="M115" s="288">
        <f>K115+L115</f>
        <v>412.5</v>
      </c>
      <c r="N115" s="288">
        <v>93.5</v>
      </c>
      <c r="O115" s="201">
        <f>M115+N115</f>
        <v>506</v>
      </c>
    </row>
    <row r="116" spans="1:15" s="66" customFormat="1" ht="33.75" customHeight="1" x14ac:dyDescent="0.25">
      <c r="A116" s="73"/>
      <c r="B116" s="159" t="s">
        <v>205</v>
      </c>
      <c r="C116" s="72" t="s">
        <v>146</v>
      </c>
      <c r="D116" s="72" t="s">
        <v>144</v>
      </c>
      <c r="E116" s="72" t="s">
        <v>411</v>
      </c>
      <c r="F116" s="165"/>
      <c r="G116" s="164"/>
      <c r="H116" s="164">
        <f>H117+H119</f>
        <v>763.6</v>
      </c>
      <c r="I116" s="98">
        <f>I117+I119</f>
        <v>763.6</v>
      </c>
      <c r="J116" s="200">
        <f>J117+J119</f>
        <v>-17.100000000000009</v>
      </c>
      <c r="K116" s="200">
        <f>I116+J116</f>
        <v>746.5</v>
      </c>
      <c r="L116" s="289">
        <f>L117+L119</f>
        <v>0</v>
      </c>
      <c r="M116" s="289">
        <f>K116+L116</f>
        <v>746.5</v>
      </c>
      <c r="N116" s="289">
        <f>N117+N119</f>
        <v>0</v>
      </c>
      <c r="O116" s="200">
        <f>M116+N116</f>
        <v>746.5</v>
      </c>
    </row>
    <row r="117" spans="1:15" s="66" customFormat="1" ht="33.75" customHeight="1" x14ac:dyDescent="0.25">
      <c r="A117" s="73"/>
      <c r="B117" s="226" t="s">
        <v>410</v>
      </c>
      <c r="C117" s="72" t="s">
        <v>146</v>
      </c>
      <c r="D117" s="72" t="s">
        <v>144</v>
      </c>
      <c r="E117" s="72" t="s">
        <v>411</v>
      </c>
      <c r="F117" s="165" t="s">
        <v>150</v>
      </c>
      <c r="G117" s="164"/>
      <c r="H117" s="164">
        <v>655.1</v>
      </c>
      <c r="I117" s="98">
        <v>655.1</v>
      </c>
      <c r="J117" s="201">
        <v>-81.7</v>
      </c>
      <c r="K117" s="201">
        <f>I117+J117</f>
        <v>573.4</v>
      </c>
      <c r="L117" s="289"/>
      <c r="M117" s="288">
        <f>K117+L117</f>
        <v>573.4</v>
      </c>
      <c r="N117" s="288"/>
      <c r="O117" s="201">
        <f>M117+N117</f>
        <v>573.4</v>
      </c>
    </row>
    <row r="118" spans="1:15" s="66" customFormat="1" ht="15" hidden="1" customHeight="1" x14ac:dyDescent="0.25">
      <c r="A118" s="73"/>
      <c r="B118" s="226" t="s">
        <v>302</v>
      </c>
      <c r="C118" s="72" t="s">
        <v>146</v>
      </c>
      <c r="D118" s="72" t="s">
        <v>144</v>
      </c>
      <c r="E118" s="72" t="s">
        <v>411</v>
      </c>
      <c r="F118" s="165" t="s">
        <v>150</v>
      </c>
      <c r="G118" s="164"/>
      <c r="H118" s="164"/>
      <c r="I118" s="98"/>
      <c r="J118" s="200"/>
      <c r="K118" s="201"/>
      <c r="L118" s="289"/>
      <c r="M118" s="288"/>
      <c r="N118" s="288"/>
      <c r="O118" s="201"/>
    </row>
    <row r="119" spans="1:15" s="66" customFormat="1" ht="33.75" customHeight="1" x14ac:dyDescent="0.25">
      <c r="A119" s="73"/>
      <c r="B119" s="226" t="s">
        <v>412</v>
      </c>
      <c r="C119" s="72" t="s">
        <v>146</v>
      </c>
      <c r="D119" s="72" t="s">
        <v>144</v>
      </c>
      <c r="E119" s="72" t="s">
        <v>411</v>
      </c>
      <c r="F119" s="165" t="s">
        <v>216</v>
      </c>
      <c r="G119" s="164"/>
      <c r="H119" s="164">
        <v>108.5</v>
      </c>
      <c r="I119" s="98">
        <v>108.5</v>
      </c>
      <c r="J119" s="201">
        <v>64.599999999999994</v>
      </c>
      <c r="K119" s="201">
        <f>I119+J119</f>
        <v>173.1</v>
      </c>
      <c r="L119" s="289"/>
      <c r="M119" s="288">
        <f>K119+L119</f>
        <v>173.1</v>
      </c>
      <c r="N119" s="288"/>
      <c r="O119" s="201">
        <f>M119+N119</f>
        <v>173.1</v>
      </c>
    </row>
    <row r="120" spans="1:15" s="66" customFormat="1" ht="33.75" hidden="1" customHeight="1" x14ac:dyDescent="0.25">
      <c r="A120" s="73"/>
      <c r="B120" s="226" t="s">
        <v>304</v>
      </c>
      <c r="C120" s="72" t="s">
        <v>146</v>
      </c>
      <c r="D120" s="72" t="s">
        <v>144</v>
      </c>
      <c r="E120" s="72" t="s">
        <v>411</v>
      </c>
      <c r="F120" s="165" t="s">
        <v>216</v>
      </c>
      <c r="G120" s="164"/>
      <c r="H120" s="164"/>
      <c r="I120" s="98"/>
      <c r="J120" s="200"/>
      <c r="K120" s="200"/>
      <c r="L120" s="289"/>
      <c r="M120" s="289"/>
      <c r="N120" s="289"/>
      <c r="O120" s="200"/>
    </row>
    <row r="121" spans="1:15" s="66" customFormat="1" ht="17.25" customHeight="1" x14ac:dyDescent="0.25">
      <c r="A121" s="73"/>
      <c r="B121" s="163" t="s">
        <v>207</v>
      </c>
      <c r="C121" s="72" t="s">
        <v>146</v>
      </c>
      <c r="D121" s="72" t="s">
        <v>144</v>
      </c>
      <c r="E121" s="72" t="s">
        <v>208</v>
      </c>
      <c r="F121" s="165"/>
      <c r="G121" s="164">
        <f>SUM(G122:G124)</f>
        <v>0</v>
      </c>
      <c r="H121" s="164">
        <f>H124</f>
        <v>-55</v>
      </c>
      <c r="I121" s="164">
        <f>I122+I123+I124</f>
        <v>15</v>
      </c>
      <c r="J121" s="200">
        <f>J124</f>
        <v>0</v>
      </c>
      <c r="K121" s="261">
        <f>K122+K123+K124</f>
        <v>15</v>
      </c>
      <c r="L121" s="289">
        <f>L124</f>
        <v>0</v>
      </c>
      <c r="M121" s="289">
        <f>M122+M123+M124</f>
        <v>15</v>
      </c>
      <c r="N121" s="289">
        <f>N124</f>
        <v>0</v>
      </c>
      <c r="O121" s="200">
        <f>O122+O123+O124</f>
        <v>15</v>
      </c>
    </row>
    <row r="122" spans="1:15" s="66" customFormat="1" ht="34.5" hidden="1" customHeight="1" x14ac:dyDescent="0.25">
      <c r="A122" s="73"/>
      <c r="B122" s="163" t="s">
        <v>303</v>
      </c>
      <c r="C122" s="72" t="s">
        <v>146</v>
      </c>
      <c r="D122" s="72" t="s">
        <v>144</v>
      </c>
      <c r="E122" s="72" t="s">
        <v>208</v>
      </c>
      <c r="F122" s="165" t="s">
        <v>275</v>
      </c>
      <c r="G122" s="164"/>
      <c r="H122" s="164"/>
      <c r="I122" s="164"/>
      <c r="J122" s="200"/>
      <c r="K122" s="200">
        <f>I122+J122</f>
        <v>0</v>
      </c>
      <c r="L122" s="289"/>
      <c r="M122" s="289">
        <f>K122+L122</f>
        <v>0</v>
      </c>
      <c r="N122" s="289"/>
      <c r="O122" s="200">
        <f>M122+N122</f>
        <v>0</v>
      </c>
    </row>
    <row r="123" spans="1:15" s="66" customFormat="1" ht="31.5" hidden="1" customHeight="1" x14ac:dyDescent="0.25">
      <c r="A123" s="73"/>
      <c r="B123" s="159" t="s">
        <v>305</v>
      </c>
      <c r="C123" s="72" t="s">
        <v>146</v>
      </c>
      <c r="D123" s="72" t="s">
        <v>144</v>
      </c>
      <c r="E123" s="72" t="s">
        <v>208</v>
      </c>
      <c r="F123" s="165" t="s">
        <v>139</v>
      </c>
      <c r="G123" s="164"/>
      <c r="H123" s="164"/>
      <c r="I123" s="164"/>
      <c r="J123" s="200"/>
      <c r="K123" s="200">
        <f>I123+J123</f>
        <v>0</v>
      </c>
      <c r="L123" s="289"/>
      <c r="M123" s="289">
        <f>K123+L123</f>
        <v>0</v>
      </c>
      <c r="N123" s="289"/>
      <c r="O123" s="200">
        <f>M123+N123</f>
        <v>0</v>
      </c>
    </row>
    <row r="124" spans="1:15" s="66" customFormat="1" ht="32.25" customHeight="1" x14ac:dyDescent="0.25">
      <c r="A124" s="73"/>
      <c r="B124" s="226" t="s">
        <v>306</v>
      </c>
      <c r="C124" s="72" t="s">
        <v>146</v>
      </c>
      <c r="D124" s="72" t="s">
        <v>144</v>
      </c>
      <c r="E124" s="72" t="s">
        <v>208</v>
      </c>
      <c r="F124" s="165" t="s">
        <v>147</v>
      </c>
      <c r="G124" s="164"/>
      <c r="H124" s="164">
        <v>-55</v>
      </c>
      <c r="I124" s="98">
        <v>15</v>
      </c>
      <c r="J124" s="200"/>
      <c r="K124" s="259">
        <f>I124+J124</f>
        <v>15</v>
      </c>
      <c r="L124" s="289"/>
      <c r="M124" s="288">
        <f>K124+L124</f>
        <v>15</v>
      </c>
      <c r="N124" s="288"/>
      <c r="O124" s="201">
        <f>M124+N124</f>
        <v>15</v>
      </c>
    </row>
    <row r="125" spans="1:15" s="66" customFormat="1" ht="18" hidden="1" x14ac:dyDescent="0.25">
      <c r="A125" s="117">
        <v>8</v>
      </c>
      <c r="B125" s="131" t="s">
        <v>168</v>
      </c>
      <c r="C125" s="109"/>
      <c r="D125" s="109"/>
      <c r="E125" s="109"/>
      <c r="F125" s="132"/>
      <c r="G125" s="173">
        <f>G126</f>
        <v>0</v>
      </c>
      <c r="H125" s="173"/>
      <c r="I125" s="103">
        <f>I126</f>
        <v>0</v>
      </c>
      <c r="J125" s="200"/>
      <c r="K125" s="200">
        <f>K126</f>
        <v>0</v>
      </c>
      <c r="L125" s="289"/>
      <c r="M125" s="289">
        <f>M126</f>
        <v>0</v>
      </c>
      <c r="N125" s="289"/>
      <c r="O125" s="200">
        <f>O126</f>
        <v>0</v>
      </c>
    </row>
    <row r="126" spans="1:15" s="66" customFormat="1" ht="18" hidden="1" x14ac:dyDescent="0.25">
      <c r="A126" s="71" t="s">
        <v>274</v>
      </c>
      <c r="B126" s="129" t="s">
        <v>174</v>
      </c>
      <c r="C126" s="71" t="s">
        <v>169</v>
      </c>
      <c r="D126" s="71" t="s">
        <v>169</v>
      </c>
      <c r="E126" s="71" t="s">
        <v>293</v>
      </c>
      <c r="F126" s="130" t="s">
        <v>115</v>
      </c>
      <c r="G126" s="164"/>
      <c r="H126" s="164"/>
      <c r="I126" s="98"/>
      <c r="J126" s="200"/>
      <c r="K126" s="200"/>
      <c r="L126" s="289"/>
      <c r="M126" s="289"/>
      <c r="N126" s="289"/>
      <c r="O126" s="200"/>
    </row>
    <row r="127" spans="1:15" s="66" customFormat="1" ht="18" hidden="1" x14ac:dyDescent="0.25">
      <c r="A127" s="71"/>
      <c r="B127" s="131" t="s">
        <v>168</v>
      </c>
      <c r="C127" s="71"/>
      <c r="D127" s="71"/>
      <c r="E127" s="71"/>
      <c r="F127" s="130"/>
      <c r="G127" s="164"/>
      <c r="H127" s="173">
        <f>H128</f>
        <v>-132.6</v>
      </c>
      <c r="I127" s="98">
        <v>0</v>
      </c>
      <c r="J127" s="200">
        <f>J128</f>
        <v>0</v>
      </c>
      <c r="K127" s="200">
        <v>0</v>
      </c>
      <c r="L127" s="289">
        <f>L128</f>
        <v>0</v>
      </c>
      <c r="M127" s="289">
        <v>0</v>
      </c>
      <c r="N127" s="289">
        <f>N128</f>
        <v>0</v>
      </c>
      <c r="O127" s="200">
        <v>0</v>
      </c>
    </row>
    <row r="128" spans="1:15" s="66" customFormat="1" ht="18" hidden="1" x14ac:dyDescent="0.25">
      <c r="A128" s="71"/>
      <c r="B128" s="129" t="s">
        <v>174</v>
      </c>
      <c r="C128" s="71" t="s">
        <v>169</v>
      </c>
      <c r="D128" s="71" t="s">
        <v>169</v>
      </c>
      <c r="E128" s="71" t="s">
        <v>293</v>
      </c>
      <c r="F128" s="130" t="s">
        <v>115</v>
      </c>
      <c r="G128" s="164"/>
      <c r="H128" s="164">
        <v>-132.6</v>
      </c>
      <c r="I128" s="98">
        <v>0</v>
      </c>
      <c r="J128" s="200"/>
      <c r="K128" s="200">
        <v>0</v>
      </c>
      <c r="L128" s="289"/>
      <c r="M128" s="289">
        <v>0</v>
      </c>
      <c r="N128" s="289"/>
      <c r="O128" s="200">
        <v>0</v>
      </c>
    </row>
    <row r="129" spans="1:15" s="66" customFormat="1" ht="18" hidden="1" x14ac:dyDescent="0.25">
      <c r="A129" s="71"/>
      <c r="B129" s="131"/>
      <c r="C129" s="109"/>
      <c r="D129" s="109"/>
      <c r="E129" s="109"/>
      <c r="F129" s="132"/>
      <c r="G129" s="173"/>
      <c r="H129" s="173"/>
      <c r="I129" s="103"/>
      <c r="J129" s="200"/>
      <c r="K129" s="200"/>
      <c r="L129" s="289"/>
      <c r="M129" s="289"/>
      <c r="N129" s="289"/>
      <c r="O129" s="200"/>
    </row>
    <row r="130" spans="1:15" s="135" customFormat="1" ht="18" x14ac:dyDescent="0.25">
      <c r="A130" s="117"/>
      <c r="B130" s="344" t="s">
        <v>39</v>
      </c>
      <c r="C130" s="344"/>
      <c r="D130" s="344"/>
      <c r="E130" s="344"/>
      <c r="F130" s="344"/>
      <c r="G130" s="115">
        <f>G8+G42+G47+G68+G83+G98+G109+G125</f>
        <v>0</v>
      </c>
      <c r="H130" s="236">
        <f>H8+H42+H47+H68+H83+H98+H109+H125+H129+H127</f>
        <v>1439.7</v>
      </c>
      <c r="I130" s="236">
        <f>I8+I42+I47+I68+I83+I98+I109+I125+I129</f>
        <v>7030.8</v>
      </c>
      <c r="J130" s="275">
        <f>J8+J42+J47+J68+J83+J98+J109+J125+J129+J127</f>
        <v>1436.21</v>
      </c>
      <c r="K130" s="287">
        <f>K8+K42+K47+K68+K83+K98+K109+K125+K129</f>
        <v>8467.01</v>
      </c>
      <c r="L130" s="291">
        <f>L8+L42+L47+L68+L83+L98+L109+L125+L129+L127</f>
        <v>393</v>
      </c>
      <c r="M130" s="291">
        <f>M8+M42+M47+M68+M83+M98+M109+M125+M129+M29</f>
        <v>8860.01</v>
      </c>
      <c r="N130" s="291">
        <f>N8+N42+N47+N68+N83+N98+N109+N125+N129+N127+N29</f>
        <v>3431.2</v>
      </c>
      <c r="O130" s="299">
        <f>O8+O42+O47+O68+O83+O98+O109+O125+O129+O29</f>
        <v>12291.210000000001</v>
      </c>
    </row>
    <row r="131" spans="1:15" s="67" customFormat="1" ht="18.75" x14ac:dyDescent="0.25">
      <c r="A131" s="68"/>
      <c r="B131" s="69"/>
      <c r="C131" s="70"/>
      <c r="D131" s="70"/>
      <c r="E131" s="70"/>
      <c r="F131" s="70"/>
      <c r="G131" s="70"/>
      <c r="H131" s="70"/>
      <c r="I131" s="70"/>
    </row>
    <row r="132" spans="1:15" s="67" customFormat="1" ht="18.75" x14ac:dyDescent="0.25">
      <c r="A132" s="68"/>
      <c r="B132" s="69"/>
      <c r="C132" s="70"/>
      <c r="D132" s="70"/>
      <c r="E132" s="70"/>
      <c r="F132" s="70"/>
      <c r="G132" s="70"/>
      <c r="H132" s="70"/>
      <c r="I132" s="70"/>
    </row>
  </sheetData>
  <mergeCells count="5">
    <mergeCell ref="N1:O1"/>
    <mergeCell ref="A3:I3"/>
    <mergeCell ref="F5:I5"/>
    <mergeCell ref="B130:F130"/>
    <mergeCell ref="L1:M1"/>
  </mergeCells>
  <phoneticPr fontId="3" type="noConversion"/>
  <pageMargins left="0.98425196850393704" right="0.59055118110236227" top="0.78740157480314965" bottom="0.78740157480314965" header="0.31496062992125984" footer="0.39370078740157483"/>
  <pageSetup paperSize="9" scale="4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5"/>
  <sheetViews>
    <sheetView view="pageBreakPreview" zoomScale="75" zoomScaleNormal="75" workbookViewId="0">
      <selection activeCell="C26" sqref="C26"/>
    </sheetView>
  </sheetViews>
  <sheetFormatPr defaultColWidth="3.5703125" defaultRowHeight="12.75" x14ac:dyDescent="0.2"/>
  <cols>
    <col min="1" max="1" width="5.28515625" style="28" customWidth="1"/>
    <col min="2" max="2" width="74.42578125" style="29" customWidth="1"/>
    <col min="3" max="3" width="8.5703125" style="30" customWidth="1"/>
    <col min="4" max="4" width="8.42578125" style="30" customWidth="1"/>
    <col min="5" max="5" width="14.7109375" style="30" customWidth="1"/>
    <col min="6" max="6" width="12.42578125" style="30" customWidth="1"/>
    <col min="7" max="7" width="12.42578125" style="169" hidden="1" customWidth="1"/>
    <col min="8" max="8" width="12.42578125" style="169" customWidth="1"/>
    <col min="9" max="9" width="13.85546875" style="169" customWidth="1"/>
    <col min="10" max="10" width="14.85546875" style="31" customWidth="1"/>
    <col min="11" max="256" width="9.140625" style="31" customWidth="1"/>
    <col min="257" max="16384" width="3.5703125" style="31"/>
  </cols>
  <sheetData>
    <row r="1" spans="1:10" ht="98.25" customHeight="1" x14ac:dyDescent="0.25">
      <c r="F1" s="341" t="s">
        <v>371</v>
      </c>
      <c r="G1" s="341"/>
      <c r="H1" s="341"/>
      <c r="I1" s="341"/>
      <c r="J1" s="341"/>
    </row>
    <row r="2" spans="1:10" ht="15.75" customHeight="1" x14ac:dyDescent="0.2">
      <c r="F2" s="32"/>
      <c r="G2" s="162"/>
      <c r="H2" s="162"/>
      <c r="I2" s="162"/>
    </row>
    <row r="3" spans="1:10" s="59" customFormat="1" ht="59.25" customHeight="1" x14ac:dyDescent="0.3">
      <c r="A3" s="313" t="s">
        <v>373</v>
      </c>
      <c r="B3" s="313"/>
      <c r="C3" s="313"/>
      <c r="D3" s="313"/>
      <c r="E3" s="313"/>
      <c r="F3" s="313"/>
      <c r="G3" s="313"/>
      <c r="H3" s="313"/>
      <c r="I3" s="313"/>
      <c r="J3" s="313"/>
    </row>
    <row r="4" spans="1:10" s="59" customFormat="1" ht="21" customHeight="1" x14ac:dyDescent="0.3">
      <c r="A4" s="143"/>
      <c r="B4" s="143"/>
      <c r="C4" s="143"/>
      <c r="D4" s="143"/>
      <c r="E4" s="143"/>
      <c r="F4" s="143"/>
      <c r="G4" s="152"/>
      <c r="H4" s="152"/>
      <c r="I4" s="153"/>
    </row>
    <row r="5" spans="1:10" s="35" customFormat="1" ht="15.75" customHeight="1" x14ac:dyDescent="0.25">
      <c r="A5" s="33"/>
      <c r="B5" s="33"/>
      <c r="C5" s="33"/>
      <c r="D5" s="33"/>
      <c r="E5" s="34"/>
      <c r="G5" s="202"/>
      <c r="H5" s="202"/>
      <c r="I5" s="202"/>
      <c r="J5" s="203" t="s">
        <v>62</v>
      </c>
    </row>
    <row r="6" spans="1:10" s="65" customFormat="1" ht="23.25" customHeight="1" x14ac:dyDescent="0.3">
      <c r="A6" s="309" t="s">
        <v>50</v>
      </c>
      <c r="B6" s="309" t="s">
        <v>51</v>
      </c>
      <c r="C6" s="345" t="s">
        <v>65</v>
      </c>
      <c r="D6" s="345" t="s">
        <v>66</v>
      </c>
      <c r="E6" s="347" t="s">
        <v>67</v>
      </c>
      <c r="F6" s="347" t="s">
        <v>68</v>
      </c>
      <c r="G6" s="227" t="s">
        <v>254</v>
      </c>
      <c r="H6" s="315" t="s">
        <v>314</v>
      </c>
      <c r="I6" s="337"/>
      <c r="J6" s="38" t="s">
        <v>360</v>
      </c>
    </row>
    <row r="7" spans="1:10" s="65" customFormat="1" ht="74.25" customHeight="1" x14ac:dyDescent="0.3">
      <c r="A7" s="310"/>
      <c r="B7" s="310"/>
      <c r="C7" s="346"/>
      <c r="D7" s="346"/>
      <c r="E7" s="348"/>
      <c r="F7" s="348"/>
      <c r="G7" s="198" t="s">
        <v>26</v>
      </c>
      <c r="H7" s="198" t="s">
        <v>336</v>
      </c>
      <c r="I7" s="44" t="s">
        <v>370</v>
      </c>
      <c r="J7" s="38" t="s">
        <v>11</v>
      </c>
    </row>
    <row r="8" spans="1:10" s="74" customFormat="1" ht="15.75" x14ac:dyDescent="0.25">
      <c r="A8" s="124">
        <v>1</v>
      </c>
      <c r="B8" s="124">
        <v>2</v>
      </c>
      <c r="C8" s="125" t="s">
        <v>52</v>
      </c>
      <c r="D8" s="125" t="s">
        <v>53</v>
      </c>
      <c r="E8" s="125" t="s">
        <v>54</v>
      </c>
      <c r="F8" s="125" t="s">
        <v>55</v>
      </c>
      <c r="G8" s="125" t="s">
        <v>56</v>
      </c>
      <c r="H8" s="125"/>
      <c r="I8" s="124">
        <v>7</v>
      </c>
      <c r="J8" s="167">
        <v>8</v>
      </c>
    </row>
    <row r="9" spans="1:10" s="66" customFormat="1" ht="18" x14ac:dyDescent="0.25">
      <c r="A9" s="109" t="s">
        <v>151</v>
      </c>
      <c r="B9" s="126" t="s">
        <v>129</v>
      </c>
      <c r="C9" s="109" t="s">
        <v>135</v>
      </c>
      <c r="D9" s="109"/>
      <c r="E9" s="109"/>
      <c r="F9" s="104"/>
      <c r="G9" s="113">
        <f>G10+G14+G27</f>
        <v>0</v>
      </c>
      <c r="H9" s="113">
        <f>H10+H14+H27+H25</f>
        <v>299.39999999999998</v>
      </c>
      <c r="I9" s="113">
        <f>I10+I14+I27+I25</f>
        <v>1931.3000000000002</v>
      </c>
      <c r="J9" s="113">
        <f>J10+J14+J27+J25</f>
        <v>1931.3000000000002</v>
      </c>
    </row>
    <row r="10" spans="1:10" s="66" customFormat="1" ht="31.5" x14ac:dyDescent="0.25">
      <c r="A10" s="109" t="s">
        <v>63</v>
      </c>
      <c r="B10" s="126" t="s">
        <v>130</v>
      </c>
      <c r="C10" s="104" t="s">
        <v>135</v>
      </c>
      <c r="D10" s="104" t="s">
        <v>136</v>
      </c>
      <c r="E10" s="104"/>
      <c r="F10" s="104"/>
      <c r="G10" s="113">
        <f>G11</f>
        <v>0</v>
      </c>
      <c r="H10" s="113">
        <f>H11</f>
        <v>0</v>
      </c>
      <c r="I10" s="113">
        <f>I11</f>
        <v>428.70000000000005</v>
      </c>
      <c r="J10" s="113">
        <f>J11</f>
        <v>428.70000000000005</v>
      </c>
    </row>
    <row r="11" spans="1:10" s="66" customFormat="1" ht="18" x14ac:dyDescent="0.25">
      <c r="A11" s="73"/>
      <c r="B11" s="128" t="s">
        <v>149</v>
      </c>
      <c r="C11" s="71" t="s">
        <v>135</v>
      </c>
      <c r="D11" s="71" t="s">
        <v>136</v>
      </c>
      <c r="E11" s="72" t="s">
        <v>195</v>
      </c>
      <c r="F11" s="72"/>
      <c r="G11" s="100">
        <f>G12+G13</f>
        <v>0</v>
      </c>
      <c r="H11" s="100">
        <f>H12+H13</f>
        <v>0</v>
      </c>
      <c r="I11" s="100">
        <f>I12+I13</f>
        <v>428.70000000000005</v>
      </c>
      <c r="J11" s="100">
        <f>J12+J13</f>
        <v>428.70000000000005</v>
      </c>
    </row>
    <row r="12" spans="1:10" s="66" customFormat="1" ht="18" x14ac:dyDescent="0.25">
      <c r="A12" s="73"/>
      <c r="B12" s="163" t="s">
        <v>235</v>
      </c>
      <c r="C12" s="71" t="s">
        <v>135</v>
      </c>
      <c r="D12" s="71" t="s">
        <v>136</v>
      </c>
      <c r="E12" s="71" t="s">
        <v>195</v>
      </c>
      <c r="F12" s="165" t="s">
        <v>137</v>
      </c>
      <c r="G12" s="164"/>
      <c r="H12" s="164"/>
      <c r="I12" s="98">
        <v>329.3</v>
      </c>
      <c r="J12" s="167">
        <v>329.3</v>
      </c>
    </row>
    <row r="13" spans="1:10" s="66" customFormat="1" ht="47.25" x14ac:dyDescent="0.25">
      <c r="A13" s="73"/>
      <c r="B13" s="163" t="s">
        <v>236</v>
      </c>
      <c r="C13" s="72" t="s">
        <v>135</v>
      </c>
      <c r="D13" s="72" t="s">
        <v>136</v>
      </c>
      <c r="E13" s="72" t="s">
        <v>195</v>
      </c>
      <c r="F13" s="165" t="s">
        <v>212</v>
      </c>
      <c r="G13" s="164"/>
      <c r="H13" s="164"/>
      <c r="I13" s="98">
        <v>99.4</v>
      </c>
      <c r="J13" s="98">
        <v>99.4</v>
      </c>
    </row>
    <row r="14" spans="1:10" s="66" customFormat="1" ht="47.25" x14ac:dyDescent="0.25">
      <c r="A14" s="109" t="s">
        <v>152</v>
      </c>
      <c r="B14" s="110" t="s">
        <v>46</v>
      </c>
      <c r="C14" s="104" t="s">
        <v>135</v>
      </c>
      <c r="D14" s="104" t="s">
        <v>138</v>
      </c>
      <c r="E14" s="104"/>
      <c r="F14" s="104"/>
      <c r="G14" s="113">
        <f>G15</f>
        <v>0</v>
      </c>
      <c r="H14" s="113">
        <f>H15+H19</f>
        <v>0</v>
      </c>
      <c r="I14" s="113">
        <f>I15+I19</f>
        <v>528.6</v>
      </c>
      <c r="J14" s="113">
        <f>J15+J19</f>
        <v>528.6</v>
      </c>
    </row>
    <row r="15" spans="1:10" s="67" customFormat="1" ht="31.5" x14ac:dyDescent="0.25">
      <c r="A15" s="71"/>
      <c r="B15" s="128" t="s">
        <v>175</v>
      </c>
      <c r="C15" s="72" t="s">
        <v>135</v>
      </c>
      <c r="D15" s="72" t="s">
        <v>138</v>
      </c>
      <c r="E15" s="72" t="s">
        <v>196</v>
      </c>
      <c r="F15" s="165"/>
      <c r="G15" s="164">
        <f>G16+G19</f>
        <v>0</v>
      </c>
      <c r="H15" s="164">
        <f>H16</f>
        <v>0</v>
      </c>
      <c r="I15" s="164">
        <f>I16</f>
        <v>263</v>
      </c>
      <c r="J15" s="164">
        <f>J16</f>
        <v>263</v>
      </c>
    </row>
    <row r="16" spans="1:10" s="66" customFormat="1" ht="31.5" x14ac:dyDescent="0.25">
      <c r="A16" s="73"/>
      <c r="B16" s="163" t="s">
        <v>197</v>
      </c>
      <c r="C16" s="72" t="s">
        <v>135</v>
      </c>
      <c r="D16" s="72" t="s">
        <v>138</v>
      </c>
      <c r="E16" s="72" t="s">
        <v>198</v>
      </c>
      <c r="F16" s="165"/>
      <c r="G16" s="164">
        <f>G17+G18</f>
        <v>0</v>
      </c>
      <c r="H16" s="164">
        <f>H17+H18</f>
        <v>0</v>
      </c>
      <c r="I16" s="164">
        <f>I17+I18</f>
        <v>263</v>
      </c>
      <c r="J16" s="164">
        <f>J17+J18</f>
        <v>263</v>
      </c>
    </row>
    <row r="17" spans="1:10" s="66" customFormat="1" ht="18" x14ac:dyDescent="0.25">
      <c r="A17" s="73"/>
      <c r="B17" s="163" t="s">
        <v>235</v>
      </c>
      <c r="C17" s="72" t="s">
        <v>135</v>
      </c>
      <c r="D17" s="72" t="s">
        <v>138</v>
      </c>
      <c r="E17" s="72" t="s">
        <v>198</v>
      </c>
      <c r="F17" s="165" t="s">
        <v>137</v>
      </c>
      <c r="G17" s="164"/>
      <c r="H17" s="164"/>
      <c r="I17" s="100">
        <v>202</v>
      </c>
      <c r="J17" s="167">
        <v>202</v>
      </c>
    </row>
    <row r="18" spans="1:10" s="66" customFormat="1" ht="47.25" x14ac:dyDescent="0.25">
      <c r="A18" s="73"/>
      <c r="B18" s="163" t="s">
        <v>236</v>
      </c>
      <c r="C18" s="72" t="s">
        <v>135</v>
      </c>
      <c r="D18" s="72" t="s">
        <v>138</v>
      </c>
      <c r="E18" s="72" t="s">
        <v>198</v>
      </c>
      <c r="F18" s="165" t="s">
        <v>212</v>
      </c>
      <c r="G18" s="164"/>
      <c r="H18" s="164"/>
      <c r="I18" s="100">
        <v>61</v>
      </c>
      <c r="J18" s="100">
        <v>61</v>
      </c>
    </row>
    <row r="19" spans="1:10" s="66" customFormat="1" ht="31.5" x14ac:dyDescent="0.25">
      <c r="A19" s="73"/>
      <c r="B19" s="163" t="s">
        <v>199</v>
      </c>
      <c r="C19" s="72" t="s">
        <v>135</v>
      </c>
      <c r="D19" s="72" t="s">
        <v>138</v>
      </c>
      <c r="E19" s="72" t="s">
        <v>200</v>
      </c>
      <c r="F19" s="165"/>
      <c r="G19" s="164">
        <f>SUM(G20:G24)</f>
        <v>0</v>
      </c>
      <c r="H19" s="164"/>
      <c r="I19" s="164">
        <f>I20+I21+I22+I23+I24</f>
        <v>265.60000000000002</v>
      </c>
      <c r="J19" s="164">
        <f>J20+J21+J22+J23+J24</f>
        <v>265.60000000000002</v>
      </c>
    </row>
    <row r="20" spans="1:10" s="66" customFormat="1" ht="31.5" x14ac:dyDescent="0.25">
      <c r="A20" s="73"/>
      <c r="B20" s="159" t="s">
        <v>305</v>
      </c>
      <c r="C20" s="72" t="s">
        <v>135</v>
      </c>
      <c r="D20" s="72" t="s">
        <v>138</v>
      </c>
      <c r="E20" s="72" t="s">
        <v>200</v>
      </c>
      <c r="F20" s="165" t="s">
        <v>139</v>
      </c>
      <c r="G20" s="164"/>
      <c r="H20" s="164"/>
      <c r="I20" s="100">
        <v>81</v>
      </c>
      <c r="J20" s="100">
        <v>81</v>
      </c>
    </row>
    <row r="21" spans="1:10" s="66" customFormat="1" ht="31.5" x14ac:dyDescent="0.25">
      <c r="A21" s="73"/>
      <c r="B21" s="226" t="s">
        <v>306</v>
      </c>
      <c r="C21" s="72" t="s">
        <v>135</v>
      </c>
      <c r="D21" s="72" t="s">
        <v>138</v>
      </c>
      <c r="E21" s="72" t="s">
        <v>200</v>
      </c>
      <c r="F21" s="165">
        <v>244</v>
      </c>
      <c r="G21" s="164"/>
      <c r="H21" s="164"/>
      <c r="I21" s="100">
        <v>139.6</v>
      </c>
      <c r="J21" s="100">
        <v>139.6</v>
      </c>
    </row>
    <row r="22" spans="1:10" s="66" customFormat="1" ht="18" x14ac:dyDescent="0.25">
      <c r="A22" s="73"/>
      <c r="B22" s="163" t="s">
        <v>131</v>
      </c>
      <c r="C22" s="71" t="s">
        <v>135</v>
      </c>
      <c r="D22" s="71" t="s">
        <v>138</v>
      </c>
      <c r="E22" s="72" t="s">
        <v>200</v>
      </c>
      <c r="F22" s="165">
        <v>851</v>
      </c>
      <c r="G22" s="164"/>
      <c r="H22" s="164"/>
      <c r="I22" s="172">
        <v>35</v>
      </c>
      <c r="J22" s="167">
        <v>35</v>
      </c>
    </row>
    <row r="23" spans="1:10" s="66" customFormat="1" ht="18" hidden="1" x14ac:dyDescent="0.25">
      <c r="A23" s="73"/>
      <c r="B23" s="163" t="s">
        <v>192</v>
      </c>
      <c r="C23" s="71" t="s">
        <v>135</v>
      </c>
      <c r="D23" s="71" t="s">
        <v>138</v>
      </c>
      <c r="E23" s="72" t="s">
        <v>200</v>
      </c>
      <c r="F23" s="165">
        <v>852</v>
      </c>
      <c r="G23" s="164"/>
      <c r="H23" s="164"/>
      <c r="I23" s="172">
        <v>10</v>
      </c>
      <c r="J23" s="167">
        <v>10</v>
      </c>
    </row>
    <row r="24" spans="1:10" s="66" customFormat="1" ht="18" hidden="1" x14ac:dyDescent="0.25">
      <c r="A24" s="73"/>
      <c r="B24" s="163" t="s">
        <v>193</v>
      </c>
      <c r="C24" s="71" t="s">
        <v>135</v>
      </c>
      <c r="D24" s="71" t="s">
        <v>138</v>
      </c>
      <c r="E24" s="72" t="s">
        <v>200</v>
      </c>
      <c r="F24" s="165" t="s">
        <v>194</v>
      </c>
      <c r="G24" s="164"/>
      <c r="H24" s="164"/>
      <c r="I24" s="172"/>
      <c r="J24" s="167"/>
    </row>
    <row r="25" spans="1:10" s="66" customFormat="1" ht="18" x14ac:dyDescent="0.25">
      <c r="A25" s="73"/>
      <c r="B25" s="136" t="s">
        <v>344</v>
      </c>
      <c r="C25" s="109" t="s">
        <v>135</v>
      </c>
      <c r="D25" s="109" t="s">
        <v>146</v>
      </c>
      <c r="E25" s="104" t="s">
        <v>334</v>
      </c>
      <c r="F25" s="191" t="s">
        <v>115</v>
      </c>
      <c r="G25" s="173"/>
      <c r="H25" s="173">
        <f>H26</f>
        <v>5</v>
      </c>
      <c r="I25" s="113">
        <f>I26</f>
        <v>5</v>
      </c>
      <c r="J25" s="252">
        <f>J26</f>
        <v>5</v>
      </c>
    </row>
    <row r="26" spans="1:10" s="66" customFormat="1" ht="18" x14ac:dyDescent="0.25">
      <c r="A26" s="73"/>
      <c r="B26" s="163" t="s">
        <v>335</v>
      </c>
      <c r="C26" s="71" t="s">
        <v>135</v>
      </c>
      <c r="D26" s="71" t="s">
        <v>146</v>
      </c>
      <c r="E26" s="72" t="s">
        <v>342</v>
      </c>
      <c r="F26" s="165" t="s">
        <v>343</v>
      </c>
      <c r="G26" s="164"/>
      <c r="H26" s="164">
        <v>5</v>
      </c>
      <c r="I26" s="100">
        <v>5</v>
      </c>
      <c r="J26" s="251">
        <v>5</v>
      </c>
    </row>
    <row r="27" spans="1:10" s="66" customFormat="1" ht="18" x14ac:dyDescent="0.25">
      <c r="A27" s="109" t="s">
        <v>153</v>
      </c>
      <c r="B27" s="131" t="s">
        <v>45</v>
      </c>
      <c r="C27" s="109" t="s">
        <v>135</v>
      </c>
      <c r="D27" s="109" t="s">
        <v>140</v>
      </c>
      <c r="E27" s="109"/>
      <c r="F27" s="132"/>
      <c r="G27" s="113">
        <f>G28</f>
        <v>0</v>
      </c>
      <c r="H27" s="113">
        <f>H28+H32</f>
        <v>294.39999999999998</v>
      </c>
      <c r="I27" s="113">
        <f>I28+I32</f>
        <v>969</v>
      </c>
      <c r="J27" s="113">
        <f>J28+J32</f>
        <v>969</v>
      </c>
    </row>
    <row r="28" spans="1:10" s="66" customFormat="1" ht="31.5" x14ac:dyDescent="0.25">
      <c r="A28" s="73"/>
      <c r="B28" s="128" t="s">
        <v>175</v>
      </c>
      <c r="C28" s="72" t="s">
        <v>135</v>
      </c>
      <c r="D28" s="72" t="s">
        <v>140</v>
      </c>
      <c r="E28" s="72" t="s">
        <v>196</v>
      </c>
      <c r="F28" s="165"/>
      <c r="G28" s="164">
        <f>G29+G32</f>
        <v>0</v>
      </c>
      <c r="H28" s="164">
        <f>H29</f>
        <v>294.39999999999998</v>
      </c>
      <c r="I28" s="164">
        <f>I29</f>
        <v>969</v>
      </c>
      <c r="J28" s="164">
        <f>J29</f>
        <v>969</v>
      </c>
    </row>
    <row r="29" spans="1:10" s="66" customFormat="1" ht="31.5" x14ac:dyDescent="0.25">
      <c r="A29" s="73"/>
      <c r="B29" s="163" t="s">
        <v>197</v>
      </c>
      <c r="C29" s="72" t="s">
        <v>135</v>
      </c>
      <c r="D29" s="72" t="s">
        <v>140</v>
      </c>
      <c r="E29" s="72" t="s">
        <v>198</v>
      </c>
      <c r="F29" s="165"/>
      <c r="G29" s="164">
        <f>G30+G31</f>
        <v>0</v>
      </c>
      <c r="H29" s="164">
        <f>H30+H31</f>
        <v>294.39999999999998</v>
      </c>
      <c r="I29" s="164">
        <f>I30+I31</f>
        <v>969</v>
      </c>
      <c r="J29" s="164">
        <f>J30+J31</f>
        <v>969</v>
      </c>
    </row>
    <row r="30" spans="1:10" s="66" customFormat="1" ht="18" x14ac:dyDescent="0.25">
      <c r="A30" s="73"/>
      <c r="B30" s="163" t="s">
        <v>235</v>
      </c>
      <c r="C30" s="72" t="s">
        <v>135</v>
      </c>
      <c r="D30" s="72" t="s">
        <v>140</v>
      </c>
      <c r="E30" s="72" t="s">
        <v>198</v>
      </c>
      <c r="F30" s="165" t="s">
        <v>137</v>
      </c>
      <c r="G30" s="164"/>
      <c r="H30" s="164">
        <v>225.9</v>
      </c>
      <c r="I30" s="98">
        <v>744</v>
      </c>
      <c r="J30" s="167">
        <v>744</v>
      </c>
    </row>
    <row r="31" spans="1:10" s="66" customFormat="1" ht="47.25" x14ac:dyDescent="0.25">
      <c r="A31" s="73"/>
      <c r="B31" s="163" t="s">
        <v>236</v>
      </c>
      <c r="C31" s="72" t="s">
        <v>135</v>
      </c>
      <c r="D31" s="72" t="s">
        <v>140</v>
      </c>
      <c r="E31" s="72" t="s">
        <v>198</v>
      </c>
      <c r="F31" s="165" t="s">
        <v>212</v>
      </c>
      <c r="G31" s="164"/>
      <c r="H31" s="164">
        <v>68.5</v>
      </c>
      <c r="I31" s="98">
        <v>225</v>
      </c>
      <c r="J31" s="98">
        <v>225</v>
      </c>
    </row>
    <row r="32" spans="1:10" s="66" customFormat="1" ht="31.5" hidden="1" x14ac:dyDescent="0.25">
      <c r="A32" s="73"/>
      <c r="B32" s="163" t="s">
        <v>199</v>
      </c>
      <c r="C32" s="72" t="s">
        <v>135</v>
      </c>
      <c r="D32" s="72" t="s">
        <v>140</v>
      </c>
      <c r="E32" s="72" t="s">
        <v>200</v>
      </c>
      <c r="F32" s="165"/>
      <c r="G32" s="164">
        <f>G33</f>
        <v>0</v>
      </c>
      <c r="H32" s="164"/>
      <c r="I32" s="164">
        <f>I33</f>
        <v>0</v>
      </c>
      <c r="J32" s="164">
        <f>J33</f>
        <v>0</v>
      </c>
    </row>
    <row r="33" spans="1:10" s="66" customFormat="1" ht="31.5" hidden="1" x14ac:dyDescent="0.25">
      <c r="A33" s="73"/>
      <c r="B33" s="226" t="s">
        <v>306</v>
      </c>
      <c r="C33" s="72" t="s">
        <v>135</v>
      </c>
      <c r="D33" s="72" t="s">
        <v>140</v>
      </c>
      <c r="E33" s="72" t="s">
        <v>200</v>
      </c>
      <c r="F33" s="165">
        <v>244</v>
      </c>
      <c r="G33" s="164"/>
      <c r="H33" s="164"/>
      <c r="I33" s="98"/>
      <c r="J33" s="98"/>
    </row>
    <row r="34" spans="1:10" s="199" customFormat="1" ht="18" x14ac:dyDescent="0.25">
      <c r="A34" s="109" t="s">
        <v>154</v>
      </c>
      <c r="B34" s="136" t="s">
        <v>267</v>
      </c>
      <c r="C34" s="109" t="s">
        <v>136</v>
      </c>
      <c r="D34" s="109"/>
      <c r="E34" s="109"/>
      <c r="F34" s="191"/>
      <c r="G34" s="113">
        <f t="shared" ref="G34:J35" si="0">G35</f>
        <v>0</v>
      </c>
      <c r="H34" s="113">
        <f t="shared" si="0"/>
        <v>54.5</v>
      </c>
      <c r="I34" s="113">
        <f t="shared" si="0"/>
        <v>122.69999999999999</v>
      </c>
      <c r="J34" s="113">
        <f t="shared" si="0"/>
        <v>122.69999999999999</v>
      </c>
    </row>
    <row r="35" spans="1:10" s="199" customFormat="1" ht="18" x14ac:dyDescent="0.25">
      <c r="A35" s="109" t="s">
        <v>156</v>
      </c>
      <c r="B35" s="136" t="s">
        <v>284</v>
      </c>
      <c r="C35" s="109" t="s">
        <v>136</v>
      </c>
      <c r="D35" s="109" t="s">
        <v>141</v>
      </c>
      <c r="E35" s="109"/>
      <c r="F35" s="191"/>
      <c r="G35" s="113">
        <f t="shared" si="0"/>
        <v>0</v>
      </c>
      <c r="H35" s="113">
        <f t="shared" si="0"/>
        <v>54.5</v>
      </c>
      <c r="I35" s="113">
        <f t="shared" si="0"/>
        <v>122.69999999999999</v>
      </c>
      <c r="J35" s="113">
        <f t="shared" si="0"/>
        <v>122.69999999999999</v>
      </c>
    </row>
    <row r="36" spans="1:10" s="199" customFormat="1" ht="31.5" x14ac:dyDescent="0.25">
      <c r="A36" s="71"/>
      <c r="B36" s="163" t="s">
        <v>278</v>
      </c>
      <c r="C36" s="72" t="s">
        <v>136</v>
      </c>
      <c r="D36" s="72" t="s">
        <v>141</v>
      </c>
      <c r="E36" s="72" t="s">
        <v>268</v>
      </c>
      <c r="F36" s="165"/>
      <c r="G36" s="100">
        <f>G37+G38</f>
        <v>0</v>
      </c>
      <c r="H36" s="100">
        <f>H37+H38</f>
        <v>54.5</v>
      </c>
      <c r="I36" s="100">
        <f>I37+I38</f>
        <v>122.69999999999999</v>
      </c>
      <c r="J36" s="100">
        <f>J37+J38</f>
        <v>122.69999999999999</v>
      </c>
    </row>
    <row r="37" spans="1:10" s="199" customFormat="1" ht="18" x14ac:dyDescent="0.25">
      <c r="A37" s="73"/>
      <c r="B37" s="163" t="s">
        <v>235</v>
      </c>
      <c r="C37" s="72" t="s">
        <v>136</v>
      </c>
      <c r="D37" s="72" t="s">
        <v>141</v>
      </c>
      <c r="E37" s="72" t="s">
        <v>268</v>
      </c>
      <c r="F37" s="165" t="s">
        <v>137</v>
      </c>
      <c r="G37" s="164"/>
      <c r="H37" s="164">
        <v>41.4</v>
      </c>
      <c r="I37" s="100">
        <v>93.8</v>
      </c>
      <c r="J37" s="164">
        <v>93.8</v>
      </c>
    </row>
    <row r="38" spans="1:10" s="199" customFormat="1" ht="47.25" x14ac:dyDescent="0.25">
      <c r="A38" s="73"/>
      <c r="B38" s="163" t="s">
        <v>236</v>
      </c>
      <c r="C38" s="72" t="s">
        <v>136</v>
      </c>
      <c r="D38" s="72" t="s">
        <v>141</v>
      </c>
      <c r="E38" s="72" t="s">
        <v>268</v>
      </c>
      <c r="F38" s="165" t="s">
        <v>212</v>
      </c>
      <c r="G38" s="164"/>
      <c r="H38" s="164">
        <v>13.1</v>
      </c>
      <c r="I38" s="100">
        <v>28.9</v>
      </c>
      <c r="J38" s="98">
        <v>28.9</v>
      </c>
    </row>
    <row r="39" spans="1:10" s="66" customFormat="1" ht="18" x14ac:dyDescent="0.25">
      <c r="A39" s="109" t="s">
        <v>158</v>
      </c>
      <c r="B39" s="131" t="s">
        <v>155</v>
      </c>
      <c r="C39" s="109" t="s">
        <v>141</v>
      </c>
      <c r="D39" s="109"/>
      <c r="E39" s="109"/>
      <c r="F39" s="132"/>
      <c r="G39" s="113">
        <f>G43+G47</f>
        <v>0</v>
      </c>
      <c r="H39" s="113">
        <f>H43+H47+H40</f>
        <v>57</v>
      </c>
      <c r="I39" s="113">
        <f>I43+I47+I40</f>
        <v>92</v>
      </c>
      <c r="J39" s="113">
        <f>J43+J47+J40</f>
        <v>92</v>
      </c>
    </row>
    <row r="40" spans="1:10" s="66" customFormat="1" ht="31.5" x14ac:dyDescent="0.25">
      <c r="A40" s="109"/>
      <c r="B40" s="131" t="s">
        <v>405</v>
      </c>
      <c r="C40" s="109" t="s">
        <v>141</v>
      </c>
      <c r="D40" s="109" t="s">
        <v>142</v>
      </c>
      <c r="E40" s="109" t="s">
        <v>413</v>
      </c>
      <c r="F40" s="132"/>
      <c r="G40" s="113"/>
      <c r="H40" s="113">
        <f>H41</f>
        <v>15</v>
      </c>
      <c r="I40" s="113">
        <f>I41</f>
        <v>15</v>
      </c>
      <c r="J40" s="113">
        <f>J41</f>
        <v>15</v>
      </c>
    </row>
    <row r="41" spans="1:10" s="66" customFormat="1" ht="18" x14ac:dyDescent="0.25">
      <c r="A41" s="109"/>
      <c r="B41" s="129" t="s">
        <v>249</v>
      </c>
      <c r="C41" s="71" t="s">
        <v>141</v>
      </c>
      <c r="D41" s="71" t="s">
        <v>142</v>
      </c>
      <c r="E41" s="71" t="s">
        <v>329</v>
      </c>
      <c r="F41" s="130"/>
      <c r="G41" s="113"/>
      <c r="H41" s="100">
        <v>15</v>
      </c>
      <c r="I41" s="100">
        <v>15</v>
      </c>
      <c r="J41" s="100">
        <v>15</v>
      </c>
    </row>
    <row r="42" spans="1:10" s="66" customFormat="1" ht="31.5" x14ac:dyDescent="0.25">
      <c r="A42" s="109"/>
      <c r="B42" s="129" t="s">
        <v>306</v>
      </c>
      <c r="C42" s="71" t="s">
        <v>141</v>
      </c>
      <c r="D42" s="71" t="s">
        <v>142</v>
      </c>
      <c r="E42" s="71" t="s">
        <v>329</v>
      </c>
      <c r="F42" s="130" t="s">
        <v>147</v>
      </c>
      <c r="G42" s="113"/>
      <c r="H42" s="100">
        <v>15</v>
      </c>
      <c r="I42" s="100">
        <v>15</v>
      </c>
      <c r="J42" s="100">
        <v>15</v>
      </c>
    </row>
    <row r="43" spans="1:10" s="66" customFormat="1" ht="36.75" customHeight="1" x14ac:dyDescent="0.25">
      <c r="A43" s="109" t="s">
        <v>159</v>
      </c>
      <c r="B43" s="80" t="s">
        <v>60</v>
      </c>
      <c r="C43" s="104" t="s">
        <v>141</v>
      </c>
      <c r="D43" s="104" t="s">
        <v>330</v>
      </c>
      <c r="E43" s="104"/>
      <c r="F43" s="104"/>
      <c r="G43" s="113">
        <f>G44</f>
        <v>0</v>
      </c>
      <c r="H43" s="113">
        <f>H44+H46</f>
        <v>42</v>
      </c>
      <c r="I43" s="113">
        <f>I44+I46</f>
        <v>62</v>
      </c>
      <c r="J43" s="113">
        <f>J44+J46</f>
        <v>62</v>
      </c>
    </row>
    <row r="44" spans="1:10" s="67" customFormat="1" ht="21" customHeight="1" x14ac:dyDescent="0.25">
      <c r="A44" s="71"/>
      <c r="B44" s="166" t="s">
        <v>249</v>
      </c>
      <c r="C44" s="72" t="s">
        <v>141</v>
      </c>
      <c r="D44" s="72" t="s">
        <v>330</v>
      </c>
      <c r="E44" s="72" t="s">
        <v>329</v>
      </c>
      <c r="F44" s="72"/>
      <c r="G44" s="116">
        <f>G45</f>
        <v>0</v>
      </c>
      <c r="H44" s="116">
        <f>H45</f>
        <v>0</v>
      </c>
      <c r="I44" s="116">
        <f>I45</f>
        <v>20</v>
      </c>
      <c r="J44" s="116">
        <f>J45</f>
        <v>20</v>
      </c>
    </row>
    <row r="45" spans="1:10" s="67" customFormat="1" ht="33.75" customHeight="1" x14ac:dyDescent="0.25">
      <c r="A45" s="71"/>
      <c r="B45" s="226" t="s">
        <v>306</v>
      </c>
      <c r="C45" s="72" t="s">
        <v>141</v>
      </c>
      <c r="D45" s="72" t="s">
        <v>330</v>
      </c>
      <c r="E45" s="72" t="s">
        <v>329</v>
      </c>
      <c r="F45" s="72" t="s">
        <v>147</v>
      </c>
      <c r="G45" s="116"/>
      <c r="H45" s="116"/>
      <c r="I45" s="116">
        <v>20</v>
      </c>
      <c r="J45" s="116">
        <v>20</v>
      </c>
    </row>
    <row r="46" spans="1:10" s="67" customFormat="1" ht="33.75" customHeight="1" x14ac:dyDescent="0.25">
      <c r="A46" s="71"/>
      <c r="B46" s="226" t="s">
        <v>414</v>
      </c>
      <c r="C46" s="72" t="s">
        <v>141</v>
      </c>
      <c r="D46" s="72" t="s">
        <v>330</v>
      </c>
      <c r="E46" s="72" t="s">
        <v>415</v>
      </c>
      <c r="F46" s="72" t="s">
        <v>147</v>
      </c>
      <c r="G46" s="116"/>
      <c r="H46" s="116">
        <v>42</v>
      </c>
      <c r="I46" s="116">
        <v>42</v>
      </c>
      <c r="J46" s="116">
        <v>42</v>
      </c>
    </row>
    <row r="47" spans="1:10" s="66" customFormat="1" ht="31.5" x14ac:dyDescent="0.25">
      <c r="A47" s="109" t="s">
        <v>269</v>
      </c>
      <c r="B47" s="131" t="s">
        <v>157</v>
      </c>
      <c r="C47" s="104" t="s">
        <v>141</v>
      </c>
      <c r="D47" s="104" t="s">
        <v>143</v>
      </c>
      <c r="E47" s="104"/>
      <c r="F47" s="132"/>
      <c r="G47" s="111">
        <f>G48</f>
        <v>0</v>
      </c>
      <c r="H47" s="111"/>
      <c r="I47" s="111">
        <f>I48</f>
        <v>15</v>
      </c>
      <c r="J47" s="111">
        <v>15</v>
      </c>
    </row>
    <row r="48" spans="1:10" s="67" customFormat="1" ht="18" x14ac:dyDescent="0.25">
      <c r="A48" s="71"/>
      <c r="B48" s="166" t="s">
        <v>249</v>
      </c>
      <c r="C48" s="72" t="s">
        <v>141</v>
      </c>
      <c r="D48" s="72" t="s">
        <v>143</v>
      </c>
      <c r="E48" s="72" t="s">
        <v>213</v>
      </c>
      <c r="F48" s="130"/>
      <c r="G48" s="116">
        <f>G49</f>
        <v>0</v>
      </c>
      <c r="H48" s="116"/>
      <c r="I48" s="116">
        <f>I49</f>
        <v>15</v>
      </c>
      <c r="J48" s="116">
        <f>J49</f>
        <v>10.1</v>
      </c>
    </row>
    <row r="49" spans="1:10" s="67" customFormat="1" ht="31.5" x14ac:dyDescent="0.25">
      <c r="A49" s="71"/>
      <c r="B49" s="226" t="s">
        <v>306</v>
      </c>
      <c r="C49" s="72" t="s">
        <v>141</v>
      </c>
      <c r="D49" s="72" t="s">
        <v>143</v>
      </c>
      <c r="E49" s="72" t="s">
        <v>213</v>
      </c>
      <c r="F49" s="130" t="s">
        <v>147</v>
      </c>
      <c r="G49" s="164"/>
      <c r="H49" s="164"/>
      <c r="I49" s="116">
        <v>15</v>
      </c>
      <c r="J49" s="116">
        <v>10.1</v>
      </c>
    </row>
    <row r="50" spans="1:10" s="66" customFormat="1" ht="18" x14ac:dyDescent="0.25">
      <c r="A50" s="109" t="s">
        <v>160</v>
      </c>
      <c r="B50" s="131" t="s">
        <v>132</v>
      </c>
      <c r="C50" s="104" t="s">
        <v>138</v>
      </c>
      <c r="D50" s="104"/>
      <c r="E50" s="104"/>
      <c r="F50" s="132"/>
      <c r="G50" s="113">
        <f>G51+G54</f>
        <v>0</v>
      </c>
      <c r="H50" s="113">
        <f>H54</f>
        <v>-150</v>
      </c>
      <c r="I50" s="113">
        <f>I54</f>
        <v>22</v>
      </c>
      <c r="J50" s="113">
        <f>J54</f>
        <v>22</v>
      </c>
    </row>
    <row r="51" spans="1:10" s="66" customFormat="1" ht="18" hidden="1" x14ac:dyDescent="0.25">
      <c r="A51" s="109" t="s">
        <v>161</v>
      </c>
      <c r="B51" s="136" t="s">
        <v>266</v>
      </c>
      <c r="C51" s="109" t="s">
        <v>138</v>
      </c>
      <c r="D51" s="109" t="s">
        <v>142</v>
      </c>
      <c r="E51" s="109"/>
      <c r="F51" s="132"/>
      <c r="G51" s="113">
        <f>G52</f>
        <v>0</v>
      </c>
      <c r="H51" s="113"/>
      <c r="I51" s="113"/>
      <c r="J51" s="113"/>
    </row>
    <row r="52" spans="1:10" s="66" customFormat="1" ht="18" hidden="1" x14ac:dyDescent="0.25">
      <c r="A52" s="71"/>
      <c r="B52" s="170" t="s">
        <v>277</v>
      </c>
      <c r="C52" s="72" t="s">
        <v>138</v>
      </c>
      <c r="D52" s="72" t="s">
        <v>142</v>
      </c>
      <c r="E52" s="72" t="s">
        <v>276</v>
      </c>
      <c r="F52" s="165"/>
      <c r="G52" s="116">
        <f>G53</f>
        <v>0</v>
      </c>
      <c r="H52" s="116"/>
      <c r="I52" s="116"/>
      <c r="J52" s="116"/>
    </row>
    <row r="53" spans="1:10" s="66" customFormat="1" ht="31.5" hidden="1" x14ac:dyDescent="0.25">
      <c r="A53" s="71"/>
      <c r="B53" s="226" t="s">
        <v>306</v>
      </c>
      <c r="C53" s="72" t="s">
        <v>138</v>
      </c>
      <c r="D53" s="72" t="s">
        <v>142</v>
      </c>
      <c r="E53" s="72" t="s">
        <v>276</v>
      </c>
      <c r="F53" s="165" t="s">
        <v>147</v>
      </c>
      <c r="G53" s="116"/>
      <c r="H53" s="116"/>
      <c r="I53" s="116"/>
      <c r="J53" s="116"/>
    </row>
    <row r="54" spans="1:10" s="66" customFormat="1" ht="18" x14ac:dyDescent="0.25">
      <c r="A54" s="109" t="s">
        <v>161</v>
      </c>
      <c r="B54" s="136" t="s">
        <v>210</v>
      </c>
      <c r="C54" s="109" t="s">
        <v>138</v>
      </c>
      <c r="D54" s="109" t="s">
        <v>211</v>
      </c>
      <c r="E54" s="109"/>
      <c r="F54" s="132"/>
      <c r="G54" s="113">
        <f>G55</f>
        <v>0</v>
      </c>
      <c r="H54" s="113">
        <f>H55</f>
        <v>-150</v>
      </c>
      <c r="I54" s="113">
        <f>I55</f>
        <v>22</v>
      </c>
      <c r="J54" s="113">
        <f>J55</f>
        <v>22</v>
      </c>
    </row>
    <row r="55" spans="1:10" s="67" customFormat="1" ht="31.5" x14ac:dyDescent="0.25">
      <c r="A55" s="71"/>
      <c r="B55" s="170" t="s">
        <v>250</v>
      </c>
      <c r="C55" s="72" t="s">
        <v>138</v>
      </c>
      <c r="D55" s="72" t="s">
        <v>211</v>
      </c>
      <c r="E55" s="72" t="s">
        <v>201</v>
      </c>
      <c r="F55" s="165"/>
      <c r="G55" s="116">
        <f>G56+G57</f>
        <v>0</v>
      </c>
      <c r="H55" s="116">
        <f>H56+H57</f>
        <v>-150</v>
      </c>
      <c r="I55" s="116">
        <f>I56+I57</f>
        <v>22</v>
      </c>
      <c r="J55" s="116">
        <f>J56+J57</f>
        <v>22</v>
      </c>
    </row>
    <row r="56" spans="1:10" s="67" customFormat="1" ht="31.5" x14ac:dyDescent="0.25">
      <c r="A56" s="71"/>
      <c r="B56" s="226" t="s">
        <v>306</v>
      </c>
      <c r="C56" s="72" t="s">
        <v>138</v>
      </c>
      <c r="D56" s="72" t="s">
        <v>211</v>
      </c>
      <c r="E56" s="72" t="s">
        <v>201</v>
      </c>
      <c r="F56" s="165" t="s">
        <v>147</v>
      </c>
      <c r="G56" s="116"/>
      <c r="H56" s="116">
        <v>-150</v>
      </c>
      <c r="I56" s="116">
        <v>22</v>
      </c>
      <c r="J56" s="116">
        <v>22</v>
      </c>
    </row>
    <row r="57" spans="1:10" s="67" customFormat="1" ht="18" hidden="1" x14ac:dyDescent="0.25">
      <c r="A57" s="71"/>
      <c r="B57" s="163" t="s">
        <v>165</v>
      </c>
      <c r="C57" s="72" t="s">
        <v>138</v>
      </c>
      <c r="D57" s="72" t="s">
        <v>211</v>
      </c>
      <c r="E57" s="72" t="s">
        <v>201</v>
      </c>
      <c r="F57" s="165" t="s">
        <v>148</v>
      </c>
      <c r="G57" s="116"/>
      <c r="H57" s="116"/>
      <c r="I57" s="116"/>
      <c r="J57" s="167"/>
    </row>
    <row r="58" spans="1:10" s="66" customFormat="1" ht="18" x14ac:dyDescent="0.25">
      <c r="A58" s="109" t="s">
        <v>163</v>
      </c>
      <c r="B58" s="126" t="s">
        <v>133</v>
      </c>
      <c r="C58" s="109" t="s">
        <v>144</v>
      </c>
      <c r="D58" s="109"/>
      <c r="E58" s="109"/>
      <c r="F58" s="104"/>
      <c r="G58" s="111">
        <f>G59+G63+G68</f>
        <v>0</v>
      </c>
      <c r="H58" s="111">
        <f>H59+H63+H68</f>
        <v>-100</v>
      </c>
      <c r="I58" s="111">
        <f>I59+I63+I68</f>
        <v>50</v>
      </c>
      <c r="J58" s="111">
        <f>J59+J63+J68</f>
        <v>50</v>
      </c>
    </row>
    <row r="59" spans="1:10" s="66" customFormat="1" ht="18" hidden="1" x14ac:dyDescent="0.25">
      <c r="A59" s="109" t="s">
        <v>166</v>
      </c>
      <c r="B59" s="126" t="s">
        <v>190</v>
      </c>
      <c r="C59" s="109" t="s">
        <v>144</v>
      </c>
      <c r="D59" s="109" t="s">
        <v>135</v>
      </c>
      <c r="E59" s="109"/>
      <c r="F59" s="104"/>
      <c r="G59" s="111">
        <f>G60</f>
        <v>0</v>
      </c>
      <c r="H59" s="111"/>
      <c r="I59" s="111"/>
      <c r="J59" s="111"/>
    </row>
    <row r="60" spans="1:10" s="67" customFormat="1" ht="33.75" hidden="1" customHeight="1" x14ac:dyDescent="0.25">
      <c r="A60" s="71"/>
      <c r="B60" s="170" t="s">
        <v>250</v>
      </c>
      <c r="C60" s="72" t="s">
        <v>144</v>
      </c>
      <c r="D60" s="72" t="s">
        <v>135</v>
      </c>
      <c r="E60" s="72" t="s">
        <v>201</v>
      </c>
      <c r="F60" s="72"/>
      <c r="G60" s="116">
        <f>G61+G62</f>
        <v>0</v>
      </c>
      <c r="H60" s="116"/>
      <c r="I60" s="116"/>
      <c r="J60" s="116"/>
    </row>
    <row r="61" spans="1:10" s="67" customFormat="1" ht="31.5" hidden="1" x14ac:dyDescent="0.25">
      <c r="A61" s="71"/>
      <c r="B61" s="226" t="s">
        <v>306</v>
      </c>
      <c r="C61" s="72" t="s">
        <v>144</v>
      </c>
      <c r="D61" s="72" t="s">
        <v>135</v>
      </c>
      <c r="E61" s="72" t="s">
        <v>201</v>
      </c>
      <c r="F61" s="72" t="s">
        <v>147</v>
      </c>
      <c r="G61" s="116"/>
      <c r="H61" s="116"/>
      <c r="I61" s="116"/>
      <c r="J61" s="116"/>
    </row>
    <row r="62" spans="1:10" s="67" customFormat="1" ht="18" hidden="1" x14ac:dyDescent="0.25">
      <c r="A62" s="71"/>
      <c r="B62" s="163" t="s">
        <v>131</v>
      </c>
      <c r="C62" s="71" t="s">
        <v>144</v>
      </c>
      <c r="D62" s="71" t="s">
        <v>135</v>
      </c>
      <c r="E62" s="71" t="s">
        <v>201</v>
      </c>
      <c r="F62" s="72" t="s">
        <v>191</v>
      </c>
      <c r="G62" s="114"/>
      <c r="H62" s="114"/>
      <c r="I62" s="116"/>
      <c r="J62" s="167"/>
    </row>
    <row r="63" spans="1:10" s="66" customFormat="1" ht="18" hidden="1" x14ac:dyDescent="0.25">
      <c r="A63" s="109" t="s">
        <v>271</v>
      </c>
      <c r="B63" s="136" t="s">
        <v>264</v>
      </c>
      <c r="C63" s="109" t="s">
        <v>144</v>
      </c>
      <c r="D63" s="109" t="s">
        <v>136</v>
      </c>
      <c r="E63" s="109"/>
      <c r="F63" s="104"/>
      <c r="G63" s="115">
        <f>G64+G66</f>
        <v>0</v>
      </c>
      <c r="H63" s="115"/>
      <c r="I63" s="111"/>
      <c r="J63" s="111"/>
    </row>
    <row r="64" spans="1:10" s="67" customFormat="1" ht="31.5" hidden="1" x14ac:dyDescent="0.25">
      <c r="A64" s="71"/>
      <c r="B64" s="163" t="s">
        <v>250</v>
      </c>
      <c r="C64" s="72" t="s">
        <v>144</v>
      </c>
      <c r="D64" s="72" t="s">
        <v>136</v>
      </c>
      <c r="E64" s="72" t="s">
        <v>201</v>
      </c>
      <c r="F64" s="72"/>
      <c r="G64" s="116">
        <f>G65</f>
        <v>0</v>
      </c>
      <c r="H64" s="116"/>
      <c r="I64" s="116"/>
      <c r="J64" s="116"/>
    </row>
    <row r="65" spans="1:10" s="67" customFormat="1" ht="31.5" hidden="1" x14ac:dyDescent="0.25">
      <c r="A65" s="71"/>
      <c r="B65" s="226" t="s">
        <v>306</v>
      </c>
      <c r="C65" s="72" t="s">
        <v>144</v>
      </c>
      <c r="D65" s="72" t="s">
        <v>136</v>
      </c>
      <c r="E65" s="72" t="s">
        <v>272</v>
      </c>
      <c r="F65" s="72" t="s">
        <v>147</v>
      </c>
      <c r="G65" s="114"/>
      <c r="H65" s="114"/>
      <c r="I65" s="116"/>
      <c r="J65" s="116"/>
    </row>
    <row r="66" spans="1:10" s="67" customFormat="1" ht="18" hidden="1" x14ac:dyDescent="0.25">
      <c r="A66" s="71"/>
      <c r="B66" s="163" t="s">
        <v>209</v>
      </c>
      <c r="C66" s="72" t="s">
        <v>144</v>
      </c>
      <c r="D66" s="72" t="s">
        <v>136</v>
      </c>
      <c r="E66" s="72" t="s">
        <v>273</v>
      </c>
      <c r="F66" s="165"/>
      <c r="G66" s="114">
        <f>G67</f>
        <v>0</v>
      </c>
      <c r="H66" s="114"/>
      <c r="I66" s="114"/>
      <c r="J66" s="114"/>
    </row>
    <row r="67" spans="1:10" s="67" customFormat="1" ht="31.5" hidden="1" x14ac:dyDescent="0.25">
      <c r="A67" s="71"/>
      <c r="B67" s="226" t="s">
        <v>306</v>
      </c>
      <c r="C67" s="72" t="s">
        <v>144</v>
      </c>
      <c r="D67" s="72" t="s">
        <v>136</v>
      </c>
      <c r="E67" s="72" t="s">
        <v>273</v>
      </c>
      <c r="F67" s="165" t="s">
        <v>147</v>
      </c>
      <c r="G67" s="116"/>
      <c r="H67" s="116"/>
      <c r="I67" s="100"/>
      <c r="J67" s="100"/>
    </row>
    <row r="68" spans="1:10" s="66" customFormat="1" ht="18" x14ac:dyDescent="0.25">
      <c r="A68" s="109" t="s">
        <v>270</v>
      </c>
      <c r="B68" s="126" t="s">
        <v>41</v>
      </c>
      <c r="C68" s="109" t="s">
        <v>144</v>
      </c>
      <c r="D68" s="109" t="s">
        <v>141</v>
      </c>
      <c r="E68" s="109"/>
      <c r="F68" s="104"/>
      <c r="G68" s="111">
        <f t="shared" ref="G68:J69" si="1">G69</f>
        <v>0</v>
      </c>
      <c r="H68" s="111">
        <f t="shared" si="1"/>
        <v>-100</v>
      </c>
      <c r="I68" s="111">
        <f t="shared" si="1"/>
        <v>50</v>
      </c>
      <c r="J68" s="111">
        <f t="shared" si="1"/>
        <v>50</v>
      </c>
    </row>
    <row r="69" spans="1:10" s="66" customFormat="1" ht="18" customHeight="1" x14ac:dyDescent="0.25">
      <c r="A69" s="73"/>
      <c r="B69" s="128" t="s">
        <v>251</v>
      </c>
      <c r="C69" s="72" t="s">
        <v>144</v>
      </c>
      <c r="D69" s="72" t="s">
        <v>141</v>
      </c>
      <c r="E69" s="72" t="s">
        <v>214</v>
      </c>
      <c r="F69" s="165"/>
      <c r="G69" s="114">
        <f t="shared" si="1"/>
        <v>0</v>
      </c>
      <c r="H69" s="114">
        <f t="shared" si="1"/>
        <v>-100</v>
      </c>
      <c r="I69" s="114">
        <f t="shared" si="1"/>
        <v>50</v>
      </c>
      <c r="J69" s="114">
        <f t="shared" si="1"/>
        <v>50</v>
      </c>
    </row>
    <row r="70" spans="1:10" s="66" customFormat="1" ht="31.5" x14ac:dyDescent="0.25">
      <c r="A70" s="73"/>
      <c r="B70" s="226" t="s">
        <v>306</v>
      </c>
      <c r="C70" s="72" t="s">
        <v>144</v>
      </c>
      <c r="D70" s="72" t="s">
        <v>141</v>
      </c>
      <c r="E70" s="72" t="s">
        <v>214</v>
      </c>
      <c r="F70" s="165" t="s">
        <v>147</v>
      </c>
      <c r="G70" s="116"/>
      <c r="H70" s="116">
        <v>-100</v>
      </c>
      <c r="I70" s="100">
        <v>50</v>
      </c>
      <c r="J70" s="98">
        <v>50</v>
      </c>
    </row>
    <row r="71" spans="1:10" s="66" customFormat="1" ht="18" x14ac:dyDescent="0.25">
      <c r="A71" s="109" t="s">
        <v>164</v>
      </c>
      <c r="B71" s="126" t="s">
        <v>162</v>
      </c>
      <c r="C71" s="109" t="s">
        <v>145</v>
      </c>
      <c r="D71" s="109"/>
      <c r="E71" s="109"/>
      <c r="F71" s="104"/>
      <c r="G71" s="111">
        <f t="shared" ref="G71:J72" si="2">G72</f>
        <v>0</v>
      </c>
      <c r="H71" s="111">
        <f t="shared" si="2"/>
        <v>-273.5</v>
      </c>
      <c r="I71" s="111">
        <f t="shared" si="2"/>
        <v>1456.23</v>
      </c>
      <c r="J71" s="111">
        <f t="shared" si="2"/>
        <v>1204.33</v>
      </c>
    </row>
    <row r="72" spans="1:10" s="66" customFormat="1" ht="18" x14ac:dyDescent="0.25">
      <c r="A72" s="109" t="s">
        <v>167</v>
      </c>
      <c r="B72" s="126" t="s">
        <v>40</v>
      </c>
      <c r="C72" s="109" t="s">
        <v>145</v>
      </c>
      <c r="D72" s="109" t="s">
        <v>135</v>
      </c>
      <c r="E72" s="109"/>
      <c r="F72" s="104"/>
      <c r="G72" s="111">
        <f t="shared" si="2"/>
        <v>0</v>
      </c>
      <c r="H72" s="111">
        <f t="shared" si="2"/>
        <v>-273.5</v>
      </c>
      <c r="I72" s="111">
        <f t="shared" si="2"/>
        <v>1456.23</v>
      </c>
      <c r="J72" s="111">
        <f t="shared" si="2"/>
        <v>1204.33</v>
      </c>
    </row>
    <row r="73" spans="1:10" s="66" customFormat="1" ht="18" x14ac:dyDescent="0.25">
      <c r="A73" s="73"/>
      <c r="B73" s="128" t="s">
        <v>252</v>
      </c>
      <c r="C73" s="71" t="s">
        <v>145</v>
      </c>
      <c r="D73" s="71" t="s">
        <v>135</v>
      </c>
      <c r="E73" s="71" t="s">
        <v>202</v>
      </c>
      <c r="F73" s="165"/>
      <c r="G73" s="114">
        <f>SUM(G74:G79)</f>
        <v>0</v>
      </c>
      <c r="H73" s="114">
        <f>H74+H75+H76+H77+H78+H79</f>
        <v>-273.5</v>
      </c>
      <c r="I73" s="114">
        <f>I74+I75+I76+I77+I78+I79</f>
        <v>1456.23</v>
      </c>
      <c r="J73" s="114">
        <f>J74+J75+J76+J77+J78+J79</f>
        <v>1204.33</v>
      </c>
    </row>
    <row r="74" spans="1:10" s="66" customFormat="1" ht="31.5" x14ac:dyDescent="0.25">
      <c r="A74" s="73"/>
      <c r="B74" s="159" t="s">
        <v>305</v>
      </c>
      <c r="C74" s="72" t="s">
        <v>145</v>
      </c>
      <c r="D74" s="72" t="s">
        <v>135</v>
      </c>
      <c r="E74" s="72" t="s">
        <v>202</v>
      </c>
      <c r="F74" s="165" t="s">
        <v>139</v>
      </c>
      <c r="G74" s="116"/>
      <c r="H74" s="116"/>
      <c r="I74" s="100">
        <v>45</v>
      </c>
      <c r="J74" s="98">
        <v>45</v>
      </c>
    </row>
    <row r="75" spans="1:10" s="66" customFormat="1" ht="31.5" x14ac:dyDescent="0.25">
      <c r="A75" s="73"/>
      <c r="B75" s="226" t="s">
        <v>306</v>
      </c>
      <c r="C75" s="72" t="s">
        <v>145</v>
      </c>
      <c r="D75" s="72" t="s">
        <v>135</v>
      </c>
      <c r="E75" s="72" t="s">
        <v>202</v>
      </c>
      <c r="F75" s="165" t="s">
        <v>147</v>
      </c>
      <c r="G75" s="116"/>
      <c r="H75" s="116">
        <v>-368.5</v>
      </c>
      <c r="I75" s="100">
        <v>381.3</v>
      </c>
      <c r="J75" s="98">
        <v>229.4</v>
      </c>
    </row>
    <row r="76" spans="1:10" s="66" customFormat="1" ht="18" x14ac:dyDescent="0.25">
      <c r="A76" s="73"/>
      <c r="B76" s="163" t="s">
        <v>131</v>
      </c>
      <c r="C76" s="71" t="s">
        <v>145</v>
      </c>
      <c r="D76" s="71" t="s">
        <v>135</v>
      </c>
      <c r="E76" s="72" t="s">
        <v>202</v>
      </c>
      <c r="F76" s="165" t="s">
        <v>191</v>
      </c>
      <c r="G76" s="114"/>
      <c r="H76" s="114">
        <v>100</v>
      </c>
      <c r="I76" s="100">
        <v>350</v>
      </c>
      <c r="J76" s="167">
        <v>250</v>
      </c>
    </row>
    <row r="77" spans="1:10" s="66" customFormat="1" ht="18" x14ac:dyDescent="0.25">
      <c r="A77" s="73"/>
      <c r="B77" s="163" t="s">
        <v>192</v>
      </c>
      <c r="C77" s="71" t="s">
        <v>145</v>
      </c>
      <c r="D77" s="71" t="s">
        <v>135</v>
      </c>
      <c r="E77" s="72" t="s">
        <v>202</v>
      </c>
      <c r="F77" s="165" t="s">
        <v>203</v>
      </c>
      <c r="G77" s="114"/>
      <c r="H77" s="114">
        <v>-5</v>
      </c>
      <c r="I77" s="100">
        <v>15</v>
      </c>
      <c r="J77" s="167">
        <v>15</v>
      </c>
    </row>
    <row r="78" spans="1:10" s="66" customFormat="1" ht="18" x14ac:dyDescent="0.25">
      <c r="A78" s="73"/>
      <c r="B78" s="163" t="s">
        <v>193</v>
      </c>
      <c r="C78" s="71" t="s">
        <v>145</v>
      </c>
      <c r="D78" s="71" t="s">
        <v>135</v>
      </c>
      <c r="E78" s="72" t="s">
        <v>202</v>
      </c>
      <c r="F78" s="165" t="s">
        <v>194</v>
      </c>
      <c r="G78" s="114"/>
      <c r="H78" s="114"/>
      <c r="I78" s="100">
        <v>5</v>
      </c>
      <c r="J78" s="167">
        <v>5</v>
      </c>
    </row>
    <row r="79" spans="1:10" s="66" customFormat="1" ht="18" x14ac:dyDescent="0.25">
      <c r="A79" s="73"/>
      <c r="B79" s="163" t="s">
        <v>165</v>
      </c>
      <c r="C79" s="71" t="s">
        <v>145</v>
      </c>
      <c r="D79" s="71" t="s">
        <v>135</v>
      </c>
      <c r="E79" s="72" t="s">
        <v>202</v>
      </c>
      <c r="F79" s="165" t="s">
        <v>148</v>
      </c>
      <c r="G79" s="114"/>
      <c r="H79" s="114"/>
      <c r="I79" s="235">
        <v>659.93</v>
      </c>
      <c r="J79" s="167">
        <v>659.93</v>
      </c>
    </row>
    <row r="80" spans="1:10" s="66" customFormat="1" ht="18" x14ac:dyDescent="0.25">
      <c r="A80" s="109" t="s">
        <v>170</v>
      </c>
      <c r="B80" s="80" t="s">
        <v>134</v>
      </c>
      <c r="C80" s="109" t="s">
        <v>146</v>
      </c>
      <c r="D80" s="109"/>
      <c r="E80" s="109"/>
      <c r="F80" s="104"/>
      <c r="G80" s="111">
        <f>G81</f>
        <v>0</v>
      </c>
      <c r="H80" s="111">
        <f>H81</f>
        <v>703.4</v>
      </c>
      <c r="I80" s="111">
        <f>I81</f>
        <v>2152</v>
      </c>
      <c r="J80" s="111">
        <f>J81</f>
        <v>2152</v>
      </c>
    </row>
    <row r="81" spans="1:10" s="66" customFormat="1" ht="18" x14ac:dyDescent="0.25">
      <c r="A81" s="109" t="s">
        <v>171</v>
      </c>
      <c r="B81" s="137" t="s">
        <v>59</v>
      </c>
      <c r="C81" s="109" t="s">
        <v>146</v>
      </c>
      <c r="D81" s="109" t="s">
        <v>144</v>
      </c>
      <c r="E81" s="109"/>
      <c r="F81" s="104"/>
      <c r="G81" s="111">
        <f>G83</f>
        <v>0</v>
      </c>
      <c r="H81" s="111">
        <f>H82</f>
        <v>703.4</v>
      </c>
      <c r="I81" s="111">
        <f>I82</f>
        <v>2152</v>
      </c>
      <c r="J81" s="111">
        <f>J82</f>
        <v>2152</v>
      </c>
    </row>
    <row r="82" spans="1:10" s="66" customFormat="1" ht="19.5" customHeight="1" x14ac:dyDescent="0.25">
      <c r="A82" s="73"/>
      <c r="B82" s="128" t="s">
        <v>253</v>
      </c>
      <c r="C82" s="71" t="s">
        <v>146</v>
      </c>
      <c r="D82" s="71" t="s">
        <v>144</v>
      </c>
      <c r="E82" s="72" t="s">
        <v>204</v>
      </c>
      <c r="F82" s="165"/>
      <c r="G82" s="164">
        <f>G83</f>
        <v>0</v>
      </c>
      <c r="H82" s="164">
        <f>H83+H87</f>
        <v>703.4</v>
      </c>
      <c r="I82" s="164">
        <f>I83+I87</f>
        <v>2152</v>
      </c>
      <c r="J82" s="164">
        <f>J83+J87</f>
        <v>2152</v>
      </c>
    </row>
    <row r="83" spans="1:10" s="66" customFormat="1" ht="32.25" customHeight="1" x14ac:dyDescent="0.25">
      <c r="A83" s="73"/>
      <c r="B83" s="128" t="s">
        <v>248</v>
      </c>
      <c r="C83" s="72" t="s">
        <v>146</v>
      </c>
      <c r="D83" s="72" t="s">
        <v>144</v>
      </c>
      <c r="E83" s="72" t="s">
        <v>215</v>
      </c>
      <c r="F83" s="165"/>
      <c r="G83" s="164">
        <f>G84+G87</f>
        <v>0</v>
      </c>
      <c r="H83" s="164">
        <f>H84</f>
        <v>758.4</v>
      </c>
      <c r="I83" s="164">
        <f>I84</f>
        <v>2137</v>
      </c>
      <c r="J83" s="164">
        <f>J84</f>
        <v>2137</v>
      </c>
    </row>
    <row r="84" spans="1:10" s="66" customFormat="1" ht="33" customHeight="1" x14ac:dyDescent="0.25">
      <c r="A84" s="73"/>
      <c r="B84" s="163" t="s">
        <v>205</v>
      </c>
      <c r="C84" s="72" t="s">
        <v>146</v>
      </c>
      <c r="D84" s="72" t="s">
        <v>144</v>
      </c>
      <c r="E84" s="72" t="s">
        <v>206</v>
      </c>
      <c r="F84" s="165"/>
      <c r="G84" s="164">
        <f>G85+G86</f>
        <v>0</v>
      </c>
      <c r="H84" s="164">
        <f>H85+H86</f>
        <v>758.4</v>
      </c>
      <c r="I84" s="164">
        <f>I85+I86</f>
        <v>2137</v>
      </c>
      <c r="J84" s="164">
        <f>J85+J86</f>
        <v>2137</v>
      </c>
    </row>
    <row r="85" spans="1:10" s="66" customFormat="1" ht="16.5" customHeight="1" x14ac:dyDescent="0.25">
      <c r="A85" s="73"/>
      <c r="B85" s="163" t="s">
        <v>302</v>
      </c>
      <c r="C85" s="71" t="s">
        <v>146</v>
      </c>
      <c r="D85" s="71" t="s">
        <v>144</v>
      </c>
      <c r="E85" s="72" t="s">
        <v>206</v>
      </c>
      <c r="F85" s="165" t="s">
        <v>150</v>
      </c>
      <c r="G85" s="164"/>
      <c r="H85" s="164">
        <v>649.9</v>
      </c>
      <c r="I85" s="98">
        <v>1641</v>
      </c>
      <c r="J85" s="167">
        <v>1641</v>
      </c>
    </row>
    <row r="86" spans="1:10" s="66" customFormat="1" ht="33.75" customHeight="1" x14ac:dyDescent="0.25">
      <c r="A86" s="73"/>
      <c r="B86" s="159" t="s">
        <v>304</v>
      </c>
      <c r="C86" s="72" t="s">
        <v>146</v>
      </c>
      <c r="D86" s="72" t="s">
        <v>144</v>
      </c>
      <c r="E86" s="72" t="s">
        <v>206</v>
      </c>
      <c r="F86" s="165" t="s">
        <v>216</v>
      </c>
      <c r="G86" s="164"/>
      <c r="H86" s="164">
        <v>108.5</v>
      </c>
      <c r="I86" s="98">
        <v>496</v>
      </c>
      <c r="J86" s="98">
        <v>496</v>
      </c>
    </row>
    <row r="87" spans="1:10" s="66" customFormat="1" ht="17.25" customHeight="1" x14ac:dyDescent="0.25">
      <c r="A87" s="73"/>
      <c r="B87" s="163" t="s">
        <v>207</v>
      </c>
      <c r="C87" s="72" t="s">
        <v>146</v>
      </c>
      <c r="D87" s="72" t="s">
        <v>144</v>
      </c>
      <c r="E87" s="72" t="s">
        <v>208</v>
      </c>
      <c r="F87" s="165"/>
      <c r="G87" s="164">
        <f>SUM(G88:G90)</f>
        <v>0</v>
      </c>
      <c r="H87" s="164">
        <f>H90</f>
        <v>-55</v>
      </c>
      <c r="I87" s="164">
        <f>I88+I89+I90</f>
        <v>15</v>
      </c>
      <c r="J87" s="164">
        <f>J88+J89+J90</f>
        <v>15</v>
      </c>
    </row>
    <row r="88" spans="1:10" s="66" customFormat="1" ht="34.5" customHeight="1" x14ac:dyDescent="0.25">
      <c r="A88" s="73"/>
      <c r="B88" s="163" t="s">
        <v>303</v>
      </c>
      <c r="C88" s="72" t="s">
        <v>146</v>
      </c>
      <c r="D88" s="72" t="s">
        <v>144</v>
      </c>
      <c r="E88" s="72" t="s">
        <v>208</v>
      </c>
      <c r="F88" s="165" t="s">
        <v>275</v>
      </c>
      <c r="G88" s="164"/>
      <c r="H88" s="164"/>
      <c r="I88" s="164"/>
      <c r="J88" s="213"/>
    </row>
    <row r="89" spans="1:10" s="66" customFormat="1" ht="35.25" customHeight="1" x14ac:dyDescent="0.25">
      <c r="A89" s="73"/>
      <c r="B89" s="159" t="s">
        <v>305</v>
      </c>
      <c r="C89" s="72" t="s">
        <v>146</v>
      </c>
      <c r="D89" s="72" t="s">
        <v>144</v>
      </c>
      <c r="E89" s="72" t="s">
        <v>208</v>
      </c>
      <c r="F89" s="165" t="s">
        <v>139</v>
      </c>
      <c r="G89" s="164"/>
      <c r="H89" s="164"/>
      <c r="I89" s="164"/>
      <c r="J89" s="98"/>
    </row>
    <row r="90" spans="1:10" s="66" customFormat="1" ht="32.25" customHeight="1" x14ac:dyDescent="0.25">
      <c r="A90" s="73"/>
      <c r="B90" s="226" t="s">
        <v>306</v>
      </c>
      <c r="C90" s="72" t="s">
        <v>146</v>
      </c>
      <c r="D90" s="72" t="s">
        <v>144</v>
      </c>
      <c r="E90" s="72" t="s">
        <v>208</v>
      </c>
      <c r="F90" s="165" t="s">
        <v>147</v>
      </c>
      <c r="G90" s="164"/>
      <c r="H90" s="164">
        <v>-55</v>
      </c>
      <c r="I90" s="100">
        <v>15</v>
      </c>
      <c r="J90" s="100">
        <v>15</v>
      </c>
    </row>
    <row r="91" spans="1:10" s="66" customFormat="1" ht="18" x14ac:dyDescent="0.25">
      <c r="A91" s="117">
        <v>8</v>
      </c>
      <c r="B91" s="131" t="s">
        <v>168</v>
      </c>
      <c r="C91" s="109"/>
      <c r="D91" s="109"/>
      <c r="E91" s="109"/>
      <c r="F91" s="132"/>
      <c r="G91" s="173">
        <f>G92</f>
        <v>0</v>
      </c>
      <c r="H91" s="173">
        <f>H92</f>
        <v>-219</v>
      </c>
      <c r="I91" s="103">
        <f>I92</f>
        <v>146.6</v>
      </c>
      <c r="J91" s="103">
        <f>J92</f>
        <v>398.5</v>
      </c>
    </row>
    <row r="92" spans="1:10" s="66" customFormat="1" ht="18" x14ac:dyDescent="0.25">
      <c r="A92" s="71" t="s">
        <v>274</v>
      </c>
      <c r="B92" s="129" t="s">
        <v>174</v>
      </c>
      <c r="C92" s="71" t="s">
        <v>169</v>
      </c>
      <c r="D92" s="71" t="s">
        <v>169</v>
      </c>
      <c r="E92" s="71" t="s">
        <v>293</v>
      </c>
      <c r="F92" s="130" t="s">
        <v>115</v>
      </c>
      <c r="G92" s="164"/>
      <c r="H92" s="164">
        <v>-219</v>
      </c>
      <c r="I92" s="98">
        <v>146.6</v>
      </c>
      <c r="J92" s="167">
        <v>398.5</v>
      </c>
    </row>
    <row r="93" spans="1:10" s="135" customFormat="1" ht="18" x14ac:dyDescent="0.25">
      <c r="A93" s="117"/>
      <c r="B93" s="344" t="s">
        <v>39</v>
      </c>
      <c r="C93" s="344"/>
      <c r="D93" s="344"/>
      <c r="E93" s="344"/>
      <c r="F93" s="344"/>
      <c r="G93" s="115">
        <f>G9+G34+G39+G50+G58+G71+G80+G91</f>
        <v>0</v>
      </c>
      <c r="H93" s="115">
        <f>H9+H34+H39+H50+H58+H71+H80+H91</f>
        <v>371.79999999999995</v>
      </c>
      <c r="I93" s="115">
        <f>I9+I34+I39+I50+I58+I71+I80+I91</f>
        <v>5972.83</v>
      </c>
      <c r="J93" s="115">
        <f>J9+J34+J39+J50+J58+J71+J80+J91</f>
        <v>5972.83</v>
      </c>
    </row>
    <row r="94" spans="1:10" s="67" customFormat="1" ht="18.75" x14ac:dyDescent="0.25">
      <c r="A94" s="68"/>
      <c r="B94" s="69"/>
      <c r="C94" s="70"/>
      <c r="D94" s="70"/>
      <c r="E94" s="70"/>
      <c r="F94" s="70"/>
      <c r="G94" s="70"/>
      <c r="H94" s="70"/>
      <c r="I94" s="70"/>
    </row>
    <row r="95" spans="1:10" s="67" customFormat="1" ht="18.75" x14ac:dyDescent="0.25">
      <c r="A95" s="68"/>
      <c r="B95" s="69"/>
      <c r="C95" s="70"/>
      <c r="D95" s="70"/>
      <c r="E95" s="70"/>
      <c r="F95" s="70"/>
      <c r="G95" s="70"/>
      <c r="H95" s="70"/>
      <c r="I95" s="70"/>
    </row>
  </sheetData>
  <mergeCells count="10">
    <mergeCell ref="F1:J1"/>
    <mergeCell ref="A3:J3"/>
    <mergeCell ref="B93:F93"/>
    <mergeCell ref="A6:A7"/>
    <mergeCell ref="B6:B7"/>
    <mergeCell ref="C6:C7"/>
    <mergeCell ref="D6:D7"/>
    <mergeCell ref="E6:E7"/>
    <mergeCell ref="F6:F7"/>
    <mergeCell ref="H6:I6"/>
  </mergeCells>
  <phoneticPr fontId="3" type="noConversion"/>
  <pageMargins left="0.98425196850393704" right="0.59055118110236227" top="0.78740157480314965" bottom="0.78740157480314965" header="0.31496062992125984" footer="0.39370078740157483"/>
  <pageSetup paperSize="9" scale="5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30"/>
  <sheetViews>
    <sheetView tabSelected="1" zoomScale="75" zoomScaleNormal="75" zoomScaleSheetLayoutView="75" workbookViewId="0">
      <selection activeCell="G133" sqref="G133"/>
    </sheetView>
  </sheetViews>
  <sheetFormatPr defaultRowHeight="12.75" x14ac:dyDescent="0.2"/>
  <cols>
    <col min="1" max="1" width="5.28515625" style="28" customWidth="1"/>
    <col min="2" max="2" width="74.42578125" style="29" customWidth="1"/>
    <col min="3" max="3" width="9.140625" style="28"/>
    <col min="4" max="4" width="8.5703125" style="30" customWidth="1"/>
    <col min="5" max="5" width="15.85546875" style="30" customWidth="1"/>
    <col min="6" max="6" width="14.7109375" style="30" customWidth="1"/>
    <col min="7" max="7" width="12.42578125" style="30" customWidth="1"/>
    <col min="8" max="9" width="12.42578125" style="169" hidden="1" customWidth="1"/>
    <col min="10" max="10" width="13.85546875" style="169" hidden="1" customWidth="1"/>
    <col min="11" max="11" width="11" style="31" hidden="1" customWidth="1"/>
    <col min="12" max="12" width="13.28515625" style="31" hidden="1" customWidth="1"/>
    <col min="13" max="13" width="15.42578125" style="31" hidden="1" customWidth="1"/>
    <col min="14" max="14" width="14.5703125" style="31" hidden="1" customWidth="1"/>
    <col min="15" max="16" width="14.5703125" style="31" customWidth="1"/>
    <col min="17" max="17" width="13.5703125" style="31" customWidth="1"/>
    <col min="18" max="16384" width="9.140625" style="31"/>
  </cols>
  <sheetData>
    <row r="1" spans="1:17" ht="98.25" customHeight="1" x14ac:dyDescent="0.25">
      <c r="F1" s="159"/>
      <c r="G1" s="159"/>
      <c r="H1" s="159"/>
      <c r="I1" s="159"/>
      <c r="J1" s="159"/>
      <c r="K1" s="159"/>
      <c r="L1" s="159"/>
      <c r="M1" s="340" t="s">
        <v>441</v>
      </c>
      <c r="N1" s="340"/>
      <c r="O1" s="340" t="s">
        <v>444</v>
      </c>
      <c r="P1" s="340"/>
    </row>
    <row r="2" spans="1:17" ht="15.75" customHeight="1" x14ac:dyDescent="0.2">
      <c r="G2" s="32"/>
      <c r="H2" s="162"/>
      <c r="I2" s="162"/>
      <c r="J2" s="162"/>
    </row>
    <row r="3" spans="1:17" s="59" customFormat="1" ht="38.25" customHeight="1" x14ac:dyDescent="0.3">
      <c r="A3" s="313" t="s">
        <v>375</v>
      </c>
      <c r="B3" s="313"/>
      <c r="C3" s="313"/>
      <c r="D3" s="313"/>
      <c r="E3" s="313"/>
      <c r="F3" s="313"/>
      <c r="G3" s="313"/>
      <c r="H3" s="313"/>
      <c r="I3" s="313"/>
      <c r="J3" s="342"/>
    </row>
    <row r="4" spans="1:17" s="59" customFormat="1" ht="21" customHeight="1" x14ac:dyDescent="0.3">
      <c r="A4" s="143"/>
      <c r="B4" s="143"/>
      <c r="C4" s="143"/>
      <c r="D4" s="143"/>
      <c r="E4" s="143"/>
      <c r="F4" s="143"/>
      <c r="G4" s="143"/>
      <c r="H4" s="152"/>
      <c r="I4" s="152"/>
      <c r="J4" s="153"/>
    </row>
    <row r="5" spans="1:17" s="35" customFormat="1" ht="15.75" customHeight="1" x14ac:dyDescent="0.25">
      <c r="A5" s="33"/>
      <c r="B5" s="33"/>
      <c r="C5" s="33"/>
      <c r="D5" s="33"/>
      <c r="E5" s="33"/>
      <c r="F5" s="34"/>
      <c r="G5" s="343" t="s">
        <v>62</v>
      </c>
      <c r="H5" s="343"/>
      <c r="I5" s="343"/>
      <c r="J5" s="343"/>
    </row>
    <row r="6" spans="1:17" s="65" customFormat="1" ht="104.25" customHeight="1" x14ac:dyDescent="0.3">
      <c r="A6" s="44" t="s">
        <v>50</v>
      </c>
      <c r="B6" s="44" t="s">
        <v>51</v>
      </c>
      <c r="C6" s="204" t="s">
        <v>64</v>
      </c>
      <c r="D6" s="197" t="s">
        <v>65</v>
      </c>
      <c r="E6" s="197" t="s">
        <v>66</v>
      </c>
      <c r="F6" s="198" t="s">
        <v>67</v>
      </c>
      <c r="G6" s="198" t="s">
        <v>68</v>
      </c>
      <c r="H6" s="198" t="s">
        <v>26</v>
      </c>
      <c r="I6" s="198" t="s">
        <v>336</v>
      </c>
      <c r="J6" s="44" t="s">
        <v>338</v>
      </c>
      <c r="K6" s="258" t="s">
        <v>336</v>
      </c>
      <c r="L6" s="258" t="s">
        <v>338</v>
      </c>
      <c r="M6" s="258" t="s">
        <v>336</v>
      </c>
      <c r="N6" s="292" t="s">
        <v>338</v>
      </c>
      <c r="O6" s="258" t="s">
        <v>336</v>
      </c>
      <c r="P6" s="292" t="s">
        <v>338</v>
      </c>
      <c r="Q6" s="349"/>
    </row>
    <row r="7" spans="1:17" s="74" customFormat="1" ht="15.75" customHeight="1" x14ac:dyDescent="0.25">
      <c r="A7" s="124">
        <v>1</v>
      </c>
      <c r="B7" s="124">
        <v>2</v>
      </c>
      <c r="C7" s="124">
        <v>3</v>
      </c>
      <c r="D7" s="125" t="s">
        <v>53</v>
      </c>
      <c r="E7" s="125" t="s">
        <v>54</v>
      </c>
      <c r="F7" s="125" t="s">
        <v>55</v>
      </c>
      <c r="G7" s="125" t="s">
        <v>56</v>
      </c>
      <c r="H7" s="125" t="s">
        <v>279</v>
      </c>
      <c r="I7" s="125"/>
      <c r="J7" s="124">
        <v>8</v>
      </c>
      <c r="K7" s="257"/>
      <c r="L7" s="257">
        <v>8</v>
      </c>
      <c r="M7" s="257"/>
      <c r="N7" s="257">
        <v>8</v>
      </c>
      <c r="O7" s="257"/>
      <c r="P7" s="257"/>
      <c r="Q7" s="349"/>
    </row>
    <row r="8" spans="1:17" s="66" customFormat="1" ht="18" customHeight="1" x14ac:dyDescent="0.25">
      <c r="A8" s="109" t="s">
        <v>151</v>
      </c>
      <c r="B8" s="126" t="s">
        <v>129</v>
      </c>
      <c r="C8" s="109" t="s">
        <v>76</v>
      </c>
      <c r="D8" s="109" t="s">
        <v>135</v>
      </c>
      <c r="E8" s="109"/>
      <c r="F8" s="109"/>
      <c r="G8" s="104"/>
      <c r="H8" s="113">
        <f>H9+H13+H30</f>
        <v>0</v>
      </c>
      <c r="I8" s="113">
        <f>I9+I13+I30+I27</f>
        <v>353.4</v>
      </c>
      <c r="J8" s="113">
        <f>J9+J13+J30+J27</f>
        <v>1985.3000000000002</v>
      </c>
      <c r="K8" s="200">
        <f>K9+K13+K30+K27</f>
        <v>17.100000000000001</v>
      </c>
      <c r="L8" s="200">
        <f>L9+L13+L30+L27</f>
        <v>2002.4</v>
      </c>
      <c r="M8" s="289">
        <f>M9+M13+M30+M27+M28</f>
        <v>0.3</v>
      </c>
      <c r="N8" s="289">
        <f>N9+N13+N30+N27+N28</f>
        <v>2002.7</v>
      </c>
      <c r="O8" s="289">
        <f>O9+O13+O30+O27+O28</f>
        <v>-292.10000000000002</v>
      </c>
      <c r="P8" s="289">
        <f>P9+P13+P30+P27+P28</f>
        <v>1710.6000000000001</v>
      </c>
      <c r="Q8" s="349"/>
    </row>
    <row r="9" spans="1:17" s="66" customFormat="1" ht="31.5" x14ac:dyDescent="0.25">
      <c r="A9" s="109" t="s">
        <v>63</v>
      </c>
      <c r="B9" s="126" t="s">
        <v>130</v>
      </c>
      <c r="C9" s="104" t="s">
        <v>76</v>
      </c>
      <c r="D9" s="104" t="s">
        <v>135</v>
      </c>
      <c r="E9" s="104" t="s">
        <v>136</v>
      </c>
      <c r="F9" s="104"/>
      <c r="G9" s="104"/>
      <c r="H9" s="113">
        <f t="shared" ref="H9:P9" si="0">H10</f>
        <v>0</v>
      </c>
      <c r="I9" s="113">
        <f t="shared" si="0"/>
        <v>0</v>
      </c>
      <c r="J9" s="113">
        <f t="shared" si="0"/>
        <v>428.70000000000005</v>
      </c>
      <c r="K9" s="200">
        <f t="shared" si="0"/>
        <v>0</v>
      </c>
      <c r="L9" s="200">
        <f t="shared" si="0"/>
        <v>428.70000000000005</v>
      </c>
      <c r="M9" s="289">
        <f t="shared" si="0"/>
        <v>0</v>
      </c>
      <c r="N9" s="289">
        <f t="shared" si="0"/>
        <v>428.70000000000005</v>
      </c>
      <c r="O9" s="289">
        <f t="shared" si="0"/>
        <v>-40</v>
      </c>
      <c r="P9" s="289">
        <f t="shared" si="0"/>
        <v>388.70000000000005</v>
      </c>
      <c r="Q9" s="349"/>
    </row>
    <row r="10" spans="1:17" s="66" customFormat="1" ht="18" customHeight="1" x14ac:dyDescent="0.25">
      <c r="A10" s="73"/>
      <c r="B10" s="128" t="s">
        <v>149</v>
      </c>
      <c r="C10" s="71" t="s">
        <v>76</v>
      </c>
      <c r="D10" s="71" t="s">
        <v>135</v>
      </c>
      <c r="E10" s="71" t="s">
        <v>136</v>
      </c>
      <c r="F10" s="72" t="s">
        <v>195</v>
      </c>
      <c r="G10" s="72"/>
      <c r="H10" s="100">
        <f t="shared" ref="H10:N10" si="1">H11+H12</f>
        <v>0</v>
      </c>
      <c r="I10" s="100">
        <f t="shared" si="1"/>
        <v>0</v>
      </c>
      <c r="J10" s="100">
        <f t="shared" si="1"/>
        <v>428.70000000000005</v>
      </c>
      <c r="K10" s="200">
        <f t="shared" si="1"/>
        <v>0</v>
      </c>
      <c r="L10" s="200">
        <f t="shared" si="1"/>
        <v>428.70000000000005</v>
      </c>
      <c r="M10" s="289">
        <f t="shared" si="1"/>
        <v>0</v>
      </c>
      <c r="N10" s="289">
        <f t="shared" si="1"/>
        <v>428.70000000000005</v>
      </c>
      <c r="O10" s="289">
        <f t="shared" ref="O10:P10" si="2">O11+O12</f>
        <v>-40</v>
      </c>
      <c r="P10" s="289">
        <f t="shared" si="2"/>
        <v>388.70000000000005</v>
      </c>
      <c r="Q10" s="349"/>
    </row>
    <row r="11" spans="1:17" s="66" customFormat="1" ht="18" customHeight="1" x14ac:dyDescent="0.25">
      <c r="A11" s="73"/>
      <c r="B11" s="163" t="s">
        <v>235</v>
      </c>
      <c r="C11" s="205">
        <v>801</v>
      </c>
      <c r="D11" s="71" t="s">
        <v>135</v>
      </c>
      <c r="E11" s="71" t="s">
        <v>136</v>
      </c>
      <c r="F11" s="71" t="s">
        <v>195</v>
      </c>
      <c r="G11" s="165" t="s">
        <v>137</v>
      </c>
      <c r="H11" s="164"/>
      <c r="I11" s="164"/>
      <c r="J11" s="98">
        <v>329.3</v>
      </c>
      <c r="K11" s="200"/>
      <c r="L11" s="200">
        <f>J11+K11</f>
        <v>329.3</v>
      </c>
      <c r="M11" s="289"/>
      <c r="N11" s="289">
        <f>L11+M11</f>
        <v>329.3</v>
      </c>
      <c r="O11" s="289">
        <v>-20</v>
      </c>
      <c r="P11" s="289">
        <f>N11+O11</f>
        <v>309.3</v>
      </c>
      <c r="Q11" s="349"/>
    </row>
    <row r="12" spans="1:17" s="66" customFormat="1" ht="47.25" x14ac:dyDescent="0.25">
      <c r="A12" s="73"/>
      <c r="B12" s="163" t="s">
        <v>236</v>
      </c>
      <c r="C12" s="206">
        <v>801</v>
      </c>
      <c r="D12" s="72" t="s">
        <v>135</v>
      </c>
      <c r="E12" s="72" t="s">
        <v>136</v>
      </c>
      <c r="F12" s="72" t="s">
        <v>195</v>
      </c>
      <c r="G12" s="165" t="s">
        <v>212</v>
      </c>
      <c r="H12" s="164"/>
      <c r="I12" s="164"/>
      <c r="J12" s="98">
        <v>99.4</v>
      </c>
      <c r="K12" s="200"/>
      <c r="L12" s="200">
        <f>J12+K12</f>
        <v>99.4</v>
      </c>
      <c r="M12" s="289"/>
      <c r="N12" s="289">
        <f>L12+M12</f>
        <v>99.4</v>
      </c>
      <c r="O12" s="289">
        <v>-20</v>
      </c>
      <c r="P12" s="289">
        <f>N12+O12</f>
        <v>79.400000000000006</v>
      </c>
      <c r="Q12" s="349"/>
    </row>
    <row r="13" spans="1:17" s="66" customFormat="1" ht="47.25" x14ac:dyDescent="0.25">
      <c r="A13" s="109" t="s">
        <v>152</v>
      </c>
      <c r="B13" s="110" t="s">
        <v>46</v>
      </c>
      <c r="C13" s="102">
        <v>801</v>
      </c>
      <c r="D13" s="104" t="s">
        <v>135</v>
      </c>
      <c r="E13" s="104" t="s">
        <v>138</v>
      </c>
      <c r="F13" s="104"/>
      <c r="G13" s="104"/>
      <c r="H13" s="113">
        <f>H14</f>
        <v>0</v>
      </c>
      <c r="I13" s="113">
        <f>I14+I21</f>
        <v>0</v>
      </c>
      <c r="J13" s="113">
        <f>J14+J21</f>
        <v>528.6</v>
      </c>
      <c r="K13" s="200">
        <f t="shared" ref="K13:P13" si="3">K14+K21+K18</f>
        <v>17.100000000000001</v>
      </c>
      <c r="L13" s="200">
        <f t="shared" si="3"/>
        <v>545.70000000000005</v>
      </c>
      <c r="M13" s="289">
        <f t="shared" si="3"/>
        <v>0</v>
      </c>
      <c r="N13" s="289">
        <f t="shared" si="3"/>
        <v>545.70000000000005</v>
      </c>
      <c r="O13" s="289">
        <f t="shared" si="3"/>
        <v>-148.10000000000002</v>
      </c>
      <c r="P13" s="289">
        <f t="shared" si="3"/>
        <v>397.6</v>
      </c>
      <c r="Q13" s="349"/>
    </row>
    <row r="14" spans="1:17" s="67" customFormat="1" ht="31.5" x14ac:dyDescent="0.25">
      <c r="A14" s="71"/>
      <c r="B14" s="128" t="s">
        <v>175</v>
      </c>
      <c r="C14" s="72" t="s">
        <v>76</v>
      </c>
      <c r="D14" s="72" t="s">
        <v>135</v>
      </c>
      <c r="E14" s="72" t="s">
        <v>138</v>
      </c>
      <c r="F14" s="72" t="s">
        <v>196</v>
      </c>
      <c r="G14" s="165"/>
      <c r="H14" s="164">
        <f>H15+H21</f>
        <v>0</v>
      </c>
      <c r="I14" s="164">
        <f t="shared" ref="I14:P14" si="4">I15</f>
        <v>0</v>
      </c>
      <c r="J14" s="164">
        <f t="shared" si="4"/>
        <v>263</v>
      </c>
      <c r="K14" s="201">
        <f t="shared" si="4"/>
        <v>0</v>
      </c>
      <c r="L14" s="259">
        <f t="shared" si="4"/>
        <v>263</v>
      </c>
      <c r="M14" s="288">
        <f t="shared" si="4"/>
        <v>0</v>
      </c>
      <c r="N14" s="288">
        <f t="shared" si="4"/>
        <v>263</v>
      </c>
      <c r="O14" s="288">
        <f t="shared" si="4"/>
        <v>-10.3</v>
      </c>
      <c r="P14" s="288">
        <f t="shared" si="4"/>
        <v>252.7</v>
      </c>
      <c r="Q14" s="349"/>
    </row>
    <row r="15" spans="1:17" s="66" customFormat="1" ht="31.5" x14ac:dyDescent="0.25">
      <c r="A15" s="73"/>
      <c r="B15" s="163" t="s">
        <v>197</v>
      </c>
      <c r="C15" s="206">
        <v>801</v>
      </c>
      <c r="D15" s="72" t="s">
        <v>135</v>
      </c>
      <c r="E15" s="72" t="s">
        <v>138</v>
      </c>
      <c r="F15" s="72" t="s">
        <v>198</v>
      </c>
      <c r="G15" s="165"/>
      <c r="H15" s="164">
        <f t="shared" ref="H15:N15" si="5">H16+H17</f>
        <v>0</v>
      </c>
      <c r="I15" s="164">
        <f t="shared" si="5"/>
        <v>0</v>
      </c>
      <c r="J15" s="164">
        <f t="shared" si="5"/>
        <v>263</v>
      </c>
      <c r="K15" s="200">
        <f t="shared" si="5"/>
        <v>0</v>
      </c>
      <c r="L15" s="261">
        <f t="shared" si="5"/>
        <v>263</v>
      </c>
      <c r="M15" s="289">
        <f t="shared" si="5"/>
        <v>0</v>
      </c>
      <c r="N15" s="289">
        <f t="shared" si="5"/>
        <v>263</v>
      </c>
      <c r="O15" s="289">
        <f t="shared" ref="O15:P15" si="6">O16+O17</f>
        <v>-10.3</v>
      </c>
      <c r="P15" s="289">
        <f t="shared" si="6"/>
        <v>252.7</v>
      </c>
      <c r="Q15" s="349"/>
    </row>
    <row r="16" spans="1:17" s="66" customFormat="1" ht="18" customHeight="1" x14ac:dyDescent="0.25">
      <c r="A16" s="73"/>
      <c r="B16" s="163" t="s">
        <v>235</v>
      </c>
      <c r="C16" s="206">
        <v>801</v>
      </c>
      <c r="D16" s="72" t="s">
        <v>135</v>
      </c>
      <c r="E16" s="72" t="s">
        <v>138</v>
      </c>
      <c r="F16" s="72" t="s">
        <v>198</v>
      </c>
      <c r="G16" s="165" t="s">
        <v>137</v>
      </c>
      <c r="H16" s="164"/>
      <c r="I16" s="164"/>
      <c r="J16" s="100">
        <v>202</v>
      </c>
      <c r="K16" s="200"/>
      <c r="L16" s="259">
        <f>J16+K16</f>
        <v>202</v>
      </c>
      <c r="M16" s="289"/>
      <c r="N16" s="289">
        <f>L16+M16</f>
        <v>202</v>
      </c>
      <c r="O16" s="289">
        <v>-0.3</v>
      </c>
      <c r="P16" s="289">
        <f>N16+O16</f>
        <v>201.7</v>
      </c>
      <c r="Q16" s="349"/>
    </row>
    <row r="17" spans="1:17" s="66" customFormat="1" ht="47.25" x14ac:dyDescent="0.25">
      <c r="A17" s="73"/>
      <c r="B17" s="163" t="s">
        <v>236</v>
      </c>
      <c r="C17" s="206">
        <v>801</v>
      </c>
      <c r="D17" s="72" t="s">
        <v>135</v>
      </c>
      <c r="E17" s="72" t="s">
        <v>138</v>
      </c>
      <c r="F17" s="72" t="s">
        <v>198</v>
      </c>
      <c r="G17" s="165" t="s">
        <v>212</v>
      </c>
      <c r="H17" s="164"/>
      <c r="I17" s="164"/>
      <c r="J17" s="100">
        <v>61</v>
      </c>
      <c r="K17" s="200"/>
      <c r="L17" s="259">
        <f>J17+K17</f>
        <v>61</v>
      </c>
      <c r="M17" s="289"/>
      <c r="N17" s="289">
        <f>L17+M17</f>
        <v>61</v>
      </c>
      <c r="O17" s="289">
        <v>-10</v>
      </c>
      <c r="P17" s="289">
        <f>N17+O17</f>
        <v>51</v>
      </c>
      <c r="Q17" s="349"/>
    </row>
    <row r="18" spans="1:17" s="66" customFormat="1" ht="31.5" x14ac:dyDescent="0.25">
      <c r="A18" s="73"/>
      <c r="B18" s="163" t="s">
        <v>197</v>
      </c>
      <c r="C18" s="206">
        <v>801</v>
      </c>
      <c r="D18" s="72" t="s">
        <v>135</v>
      </c>
      <c r="E18" s="72" t="s">
        <v>138</v>
      </c>
      <c r="F18" s="72" t="s">
        <v>408</v>
      </c>
      <c r="G18" s="165"/>
      <c r="H18" s="164">
        <f>H19+H21</f>
        <v>225.9</v>
      </c>
      <c r="I18" s="164">
        <f t="shared" ref="I18:N18" si="7">I19+I20</f>
        <v>0</v>
      </c>
      <c r="J18" s="100">
        <f t="shared" si="7"/>
        <v>0</v>
      </c>
      <c r="K18" s="200">
        <f t="shared" si="7"/>
        <v>17.100000000000001</v>
      </c>
      <c r="L18" s="200">
        <f t="shared" si="7"/>
        <v>17.100000000000001</v>
      </c>
      <c r="M18" s="289">
        <f t="shared" si="7"/>
        <v>0</v>
      </c>
      <c r="N18" s="289">
        <f t="shared" si="7"/>
        <v>17.100000000000001</v>
      </c>
      <c r="O18" s="289">
        <f t="shared" ref="O18:P18" si="8">O19+O20</f>
        <v>0</v>
      </c>
      <c r="P18" s="289">
        <f t="shared" si="8"/>
        <v>17.100000000000001</v>
      </c>
      <c r="Q18" s="349"/>
    </row>
    <row r="19" spans="1:17" s="66" customFormat="1" ht="31.5" x14ac:dyDescent="0.25">
      <c r="A19" s="73"/>
      <c r="B19" s="163" t="s">
        <v>407</v>
      </c>
      <c r="C19" s="206">
        <v>801</v>
      </c>
      <c r="D19" s="72" t="s">
        <v>135</v>
      </c>
      <c r="E19" s="72" t="s">
        <v>138</v>
      </c>
      <c r="F19" s="72" t="s">
        <v>408</v>
      </c>
      <c r="G19" s="165" t="s">
        <v>137</v>
      </c>
      <c r="H19" s="164">
        <v>225.9</v>
      </c>
      <c r="I19" s="164"/>
      <c r="J19" s="100"/>
      <c r="K19" s="201">
        <v>13.1</v>
      </c>
      <c r="L19" s="201">
        <f>J19+K19</f>
        <v>13.1</v>
      </c>
      <c r="M19" s="289"/>
      <c r="N19" s="289">
        <f>L19+M19</f>
        <v>13.1</v>
      </c>
      <c r="O19" s="289"/>
      <c r="P19" s="289">
        <f>N19+O19</f>
        <v>13.1</v>
      </c>
      <c r="Q19" s="349"/>
    </row>
    <row r="20" spans="1:17" s="66" customFormat="1" ht="63" x14ac:dyDescent="0.25">
      <c r="A20" s="73"/>
      <c r="B20" s="163" t="s">
        <v>409</v>
      </c>
      <c r="C20" s="206">
        <v>801</v>
      </c>
      <c r="D20" s="72" t="s">
        <v>135</v>
      </c>
      <c r="E20" s="72" t="s">
        <v>138</v>
      </c>
      <c r="F20" s="72" t="s">
        <v>408</v>
      </c>
      <c r="G20" s="165" t="s">
        <v>212</v>
      </c>
      <c r="H20" s="164">
        <v>68.5</v>
      </c>
      <c r="I20" s="164"/>
      <c r="J20" s="100"/>
      <c r="K20" s="259">
        <v>4</v>
      </c>
      <c r="L20" s="259">
        <f>J20+K20</f>
        <v>4</v>
      </c>
      <c r="M20" s="289"/>
      <c r="N20" s="289">
        <f>L20+M20</f>
        <v>4</v>
      </c>
      <c r="O20" s="289"/>
      <c r="P20" s="289">
        <f>N20+O20</f>
        <v>4</v>
      </c>
      <c r="Q20" s="349"/>
    </row>
    <row r="21" spans="1:17" s="66" customFormat="1" ht="31.5" x14ac:dyDescent="0.25">
      <c r="A21" s="73"/>
      <c r="B21" s="163" t="s">
        <v>199</v>
      </c>
      <c r="C21" s="206">
        <v>801</v>
      </c>
      <c r="D21" s="72" t="s">
        <v>135</v>
      </c>
      <c r="E21" s="72" t="s">
        <v>138</v>
      </c>
      <c r="F21" s="72" t="s">
        <v>200</v>
      </c>
      <c r="G21" s="165"/>
      <c r="H21" s="164">
        <f>SUM(H22:H26)</f>
        <v>0</v>
      </c>
      <c r="I21" s="164"/>
      <c r="J21" s="164">
        <f>J22+J23+J24+J25+J26</f>
        <v>265.60000000000002</v>
      </c>
      <c r="K21" s="200"/>
      <c r="L21" s="200">
        <f>L22+L23+L24+L25+L26</f>
        <v>265.60000000000002</v>
      </c>
      <c r="M21" s="289"/>
      <c r="N21" s="289">
        <f>N22+N23+N24+N25+N26</f>
        <v>265.60000000000002</v>
      </c>
      <c r="O21" s="289">
        <f>O22+O23+O24+O25</f>
        <v>-137.80000000000001</v>
      </c>
      <c r="P21" s="289">
        <f>P22+P23+P24+P25+P26</f>
        <v>127.79999999999998</v>
      </c>
      <c r="Q21" s="349"/>
    </row>
    <row r="22" spans="1:17" s="66" customFormat="1" ht="31.5" customHeight="1" x14ac:dyDescent="0.25">
      <c r="A22" s="73"/>
      <c r="B22" s="159" t="s">
        <v>305</v>
      </c>
      <c r="C22" s="206">
        <v>801</v>
      </c>
      <c r="D22" s="72" t="s">
        <v>135</v>
      </c>
      <c r="E22" s="72" t="s">
        <v>138</v>
      </c>
      <c r="F22" s="72" t="s">
        <v>200</v>
      </c>
      <c r="G22" s="165" t="s">
        <v>139</v>
      </c>
      <c r="H22" s="164"/>
      <c r="I22" s="164"/>
      <c r="J22" s="172">
        <v>81</v>
      </c>
      <c r="K22" s="261"/>
      <c r="L22" s="259">
        <f>J22+K22</f>
        <v>81</v>
      </c>
      <c r="M22" s="289"/>
      <c r="N22" s="289">
        <f>L22+M22</f>
        <v>81</v>
      </c>
      <c r="O22" s="289">
        <v>-25.9</v>
      </c>
      <c r="P22" s="289">
        <f>N22+O22</f>
        <v>55.1</v>
      </c>
      <c r="Q22" s="349"/>
    </row>
    <row r="23" spans="1:17" s="66" customFormat="1" ht="31.5" customHeight="1" x14ac:dyDescent="0.25">
      <c r="A23" s="73"/>
      <c r="B23" s="226" t="s">
        <v>306</v>
      </c>
      <c r="C23" s="206">
        <v>801</v>
      </c>
      <c r="D23" s="72" t="s">
        <v>135</v>
      </c>
      <c r="E23" s="72" t="s">
        <v>138</v>
      </c>
      <c r="F23" s="72" t="s">
        <v>200</v>
      </c>
      <c r="G23" s="165">
        <v>244</v>
      </c>
      <c r="H23" s="164"/>
      <c r="I23" s="164"/>
      <c r="J23" s="100">
        <v>139.6</v>
      </c>
      <c r="K23" s="261"/>
      <c r="L23" s="259">
        <f>J23+K23</f>
        <v>139.6</v>
      </c>
      <c r="M23" s="289"/>
      <c r="N23" s="289">
        <f>L23+M23</f>
        <v>139.6</v>
      </c>
      <c r="O23" s="289">
        <v>-66.900000000000006</v>
      </c>
      <c r="P23" s="289">
        <f>N23+O23</f>
        <v>72.699999999999989</v>
      </c>
      <c r="Q23" s="349"/>
    </row>
    <row r="24" spans="1:17" s="66" customFormat="1" ht="18" customHeight="1" x14ac:dyDescent="0.25">
      <c r="A24" s="73"/>
      <c r="B24" s="163" t="s">
        <v>131</v>
      </c>
      <c r="C24" s="206">
        <v>801</v>
      </c>
      <c r="D24" s="71" t="s">
        <v>135</v>
      </c>
      <c r="E24" s="71" t="s">
        <v>138</v>
      </c>
      <c r="F24" s="72" t="s">
        <v>200</v>
      </c>
      <c r="G24" s="165">
        <v>851</v>
      </c>
      <c r="H24" s="164"/>
      <c r="I24" s="164"/>
      <c r="J24" s="172">
        <v>35</v>
      </c>
      <c r="K24" s="261"/>
      <c r="L24" s="259">
        <f>J24+K24</f>
        <v>35</v>
      </c>
      <c r="M24" s="289"/>
      <c r="N24" s="289">
        <f>L24+M24</f>
        <v>35</v>
      </c>
      <c r="O24" s="289">
        <v>-35</v>
      </c>
      <c r="P24" s="289">
        <f>N24+O24</f>
        <v>0</v>
      </c>
      <c r="Q24" s="349"/>
    </row>
    <row r="25" spans="1:17" s="66" customFormat="1" ht="18" customHeight="1" x14ac:dyDescent="0.25">
      <c r="A25" s="73"/>
      <c r="B25" s="163" t="s">
        <v>192</v>
      </c>
      <c r="C25" s="206">
        <v>801</v>
      </c>
      <c r="D25" s="71" t="s">
        <v>135</v>
      </c>
      <c r="E25" s="71" t="s">
        <v>138</v>
      </c>
      <c r="F25" s="72" t="s">
        <v>200</v>
      </c>
      <c r="G25" s="165">
        <v>852</v>
      </c>
      <c r="H25" s="164"/>
      <c r="I25" s="164"/>
      <c r="J25" s="172">
        <v>10</v>
      </c>
      <c r="K25" s="261"/>
      <c r="L25" s="259">
        <f>J25+K25</f>
        <v>10</v>
      </c>
      <c r="M25" s="289"/>
      <c r="N25" s="289">
        <f>L25+M25</f>
        <v>10</v>
      </c>
      <c r="O25" s="289">
        <v>-10</v>
      </c>
      <c r="P25" s="289">
        <f>N25+O25</f>
        <v>0</v>
      </c>
      <c r="Q25" s="349"/>
    </row>
    <row r="26" spans="1:17" s="66" customFormat="1" ht="18" customHeight="1" x14ac:dyDescent="0.25">
      <c r="A26" s="73"/>
      <c r="B26" s="163" t="s">
        <v>193</v>
      </c>
      <c r="C26" s="206">
        <v>801</v>
      </c>
      <c r="D26" s="71" t="s">
        <v>135</v>
      </c>
      <c r="E26" s="71" t="s">
        <v>138</v>
      </c>
      <c r="F26" s="72" t="s">
        <v>200</v>
      </c>
      <c r="G26" s="165" t="s">
        <v>194</v>
      </c>
      <c r="H26" s="164"/>
      <c r="I26" s="164"/>
      <c r="J26" s="172"/>
      <c r="K26" s="261"/>
      <c r="L26" s="259"/>
      <c r="M26" s="289"/>
      <c r="N26" s="289"/>
      <c r="O26" s="289"/>
      <c r="P26" s="289"/>
      <c r="Q26" s="349"/>
    </row>
    <row r="27" spans="1:17" s="66" customFormat="1" ht="18" customHeight="1" x14ac:dyDescent="0.25">
      <c r="A27" s="73"/>
      <c r="B27" s="136" t="s">
        <v>345</v>
      </c>
      <c r="C27" s="208">
        <v>801</v>
      </c>
      <c r="D27" s="109" t="s">
        <v>135</v>
      </c>
      <c r="E27" s="109" t="s">
        <v>146</v>
      </c>
      <c r="F27" s="104" t="s">
        <v>334</v>
      </c>
      <c r="G27" s="191" t="s">
        <v>115</v>
      </c>
      <c r="H27" s="173"/>
      <c r="I27" s="173">
        <f t="shared" ref="I27:N27" si="9">I29</f>
        <v>59</v>
      </c>
      <c r="J27" s="232">
        <f t="shared" si="9"/>
        <v>59</v>
      </c>
      <c r="K27" s="261">
        <f t="shared" si="9"/>
        <v>0</v>
      </c>
      <c r="L27" s="259">
        <f t="shared" si="9"/>
        <v>59</v>
      </c>
      <c r="M27" s="289">
        <f t="shared" si="9"/>
        <v>0</v>
      </c>
      <c r="N27" s="289">
        <f t="shared" si="9"/>
        <v>59</v>
      </c>
      <c r="O27" s="289">
        <f t="shared" ref="O27:P27" si="10">O29</f>
        <v>-59</v>
      </c>
      <c r="P27" s="289">
        <f t="shared" si="10"/>
        <v>0</v>
      </c>
      <c r="Q27" s="349"/>
    </row>
    <row r="28" spans="1:17" s="66" customFormat="1" ht="18" customHeight="1" x14ac:dyDescent="0.25">
      <c r="A28" s="73"/>
      <c r="B28" s="163" t="s">
        <v>165</v>
      </c>
      <c r="C28" s="206">
        <v>801</v>
      </c>
      <c r="D28" s="71" t="s">
        <v>135</v>
      </c>
      <c r="E28" s="71" t="s">
        <v>431</v>
      </c>
      <c r="F28" s="72" t="s">
        <v>432</v>
      </c>
      <c r="G28" s="165" t="s">
        <v>148</v>
      </c>
      <c r="H28" s="164"/>
      <c r="I28" s="164"/>
      <c r="J28" s="172"/>
      <c r="K28" s="259"/>
      <c r="L28" s="259"/>
      <c r="M28" s="288">
        <v>0.3</v>
      </c>
      <c r="N28" s="288">
        <f>L28+M28</f>
        <v>0.3</v>
      </c>
      <c r="O28" s="288"/>
      <c r="P28" s="288">
        <f>N28+O28</f>
        <v>0.3</v>
      </c>
      <c r="Q28" s="349"/>
    </row>
    <row r="29" spans="1:17" s="66" customFormat="1" ht="18" customHeight="1" x14ac:dyDescent="0.25">
      <c r="A29" s="73"/>
      <c r="B29" s="163" t="s">
        <v>335</v>
      </c>
      <c r="C29" s="206">
        <v>801</v>
      </c>
      <c r="D29" s="71" t="s">
        <v>135</v>
      </c>
      <c r="E29" s="71" t="s">
        <v>146</v>
      </c>
      <c r="F29" s="72" t="s">
        <v>342</v>
      </c>
      <c r="G29" s="165" t="s">
        <v>343</v>
      </c>
      <c r="H29" s="164"/>
      <c r="I29" s="164">
        <v>59</v>
      </c>
      <c r="J29" s="172">
        <v>59</v>
      </c>
      <c r="K29" s="261"/>
      <c r="L29" s="259">
        <f>J29+K29</f>
        <v>59</v>
      </c>
      <c r="M29" s="289"/>
      <c r="N29" s="289">
        <f>L29+M29</f>
        <v>59</v>
      </c>
      <c r="O29" s="289">
        <v>-59</v>
      </c>
      <c r="P29" s="289">
        <f>N29+O29</f>
        <v>0</v>
      </c>
      <c r="Q29" s="349"/>
    </row>
    <row r="30" spans="1:17" s="66" customFormat="1" ht="18" customHeight="1" x14ac:dyDescent="0.25">
      <c r="A30" s="109" t="s">
        <v>153</v>
      </c>
      <c r="B30" s="131" t="s">
        <v>45</v>
      </c>
      <c r="C30" s="207">
        <v>801</v>
      </c>
      <c r="D30" s="109" t="s">
        <v>135</v>
      </c>
      <c r="E30" s="109" t="s">
        <v>140</v>
      </c>
      <c r="F30" s="109"/>
      <c r="G30" s="132"/>
      <c r="H30" s="113">
        <f>H31</f>
        <v>0</v>
      </c>
      <c r="I30" s="113">
        <f t="shared" ref="I30:N30" si="11">I31+I37</f>
        <v>294.39999999999998</v>
      </c>
      <c r="J30" s="113">
        <f t="shared" si="11"/>
        <v>969</v>
      </c>
      <c r="K30" s="261">
        <f t="shared" si="11"/>
        <v>0</v>
      </c>
      <c r="L30" s="261">
        <f t="shared" si="11"/>
        <v>969</v>
      </c>
      <c r="M30" s="289">
        <f t="shared" si="11"/>
        <v>0</v>
      </c>
      <c r="N30" s="289">
        <f t="shared" si="11"/>
        <v>969</v>
      </c>
      <c r="O30" s="289">
        <f t="shared" ref="O30:P30" si="12">O31+O37</f>
        <v>-45</v>
      </c>
      <c r="P30" s="289">
        <f t="shared" si="12"/>
        <v>924</v>
      </c>
      <c r="Q30" s="349"/>
    </row>
    <row r="31" spans="1:17" s="66" customFormat="1" ht="31.5" x14ac:dyDescent="0.25">
      <c r="A31" s="73"/>
      <c r="B31" s="128" t="s">
        <v>175</v>
      </c>
      <c r="C31" s="72" t="s">
        <v>76</v>
      </c>
      <c r="D31" s="72" t="s">
        <v>135</v>
      </c>
      <c r="E31" s="72" t="s">
        <v>140</v>
      </c>
      <c r="F31" s="72" t="s">
        <v>196</v>
      </c>
      <c r="G31" s="165"/>
      <c r="H31" s="164">
        <f>H32+H35</f>
        <v>0</v>
      </c>
      <c r="I31" s="164">
        <f t="shared" ref="I31:P31" si="13">I32</f>
        <v>0</v>
      </c>
      <c r="J31" s="164">
        <f t="shared" si="13"/>
        <v>674.6</v>
      </c>
      <c r="K31" s="200">
        <f t="shared" si="13"/>
        <v>0</v>
      </c>
      <c r="L31" s="200">
        <f t="shared" si="13"/>
        <v>674.6</v>
      </c>
      <c r="M31" s="289">
        <f t="shared" si="13"/>
        <v>0</v>
      </c>
      <c r="N31" s="289">
        <f t="shared" si="13"/>
        <v>674.6</v>
      </c>
      <c r="O31" s="289">
        <f t="shared" si="13"/>
        <v>-45</v>
      </c>
      <c r="P31" s="289">
        <f t="shared" si="13"/>
        <v>629.6</v>
      </c>
      <c r="Q31" s="349"/>
    </row>
    <row r="32" spans="1:17" s="66" customFormat="1" ht="31.5" x14ac:dyDescent="0.25">
      <c r="A32" s="73"/>
      <c r="B32" s="163" t="s">
        <v>197</v>
      </c>
      <c r="C32" s="206">
        <v>801</v>
      </c>
      <c r="D32" s="72" t="s">
        <v>135</v>
      </c>
      <c r="E32" s="72" t="s">
        <v>140</v>
      </c>
      <c r="F32" s="72" t="s">
        <v>198</v>
      </c>
      <c r="G32" s="165"/>
      <c r="H32" s="164">
        <f t="shared" ref="H32:N32" si="14">H33+H34</f>
        <v>0</v>
      </c>
      <c r="I32" s="164">
        <f t="shared" si="14"/>
        <v>0</v>
      </c>
      <c r="J32" s="164">
        <f t="shared" si="14"/>
        <v>674.6</v>
      </c>
      <c r="K32" s="200">
        <f t="shared" si="14"/>
        <v>0</v>
      </c>
      <c r="L32" s="200">
        <f t="shared" si="14"/>
        <v>674.6</v>
      </c>
      <c r="M32" s="289">
        <f t="shared" si="14"/>
        <v>0</v>
      </c>
      <c r="N32" s="289">
        <f t="shared" si="14"/>
        <v>674.6</v>
      </c>
      <c r="O32" s="289">
        <f t="shared" ref="O32:P32" si="15">O33+O34</f>
        <v>-45</v>
      </c>
      <c r="P32" s="289">
        <f t="shared" si="15"/>
        <v>629.6</v>
      </c>
      <c r="Q32" s="349"/>
    </row>
    <row r="33" spans="1:17" s="66" customFormat="1" ht="18" customHeight="1" x14ac:dyDescent="0.25">
      <c r="A33" s="73"/>
      <c r="B33" s="163" t="s">
        <v>235</v>
      </c>
      <c r="C33" s="206">
        <v>801</v>
      </c>
      <c r="D33" s="72" t="s">
        <v>135</v>
      </c>
      <c r="E33" s="72" t="s">
        <v>140</v>
      </c>
      <c r="F33" s="72" t="s">
        <v>198</v>
      </c>
      <c r="G33" s="165" t="s">
        <v>137</v>
      </c>
      <c r="H33" s="164"/>
      <c r="I33" s="164"/>
      <c r="J33" s="98">
        <v>518.1</v>
      </c>
      <c r="K33" s="200"/>
      <c r="L33" s="201">
        <f>J33+K33</f>
        <v>518.1</v>
      </c>
      <c r="M33" s="289"/>
      <c r="N33" s="289">
        <f>L33+M33</f>
        <v>518.1</v>
      </c>
      <c r="O33" s="289">
        <v>-15</v>
      </c>
      <c r="P33" s="289">
        <f>N33+O33</f>
        <v>503.1</v>
      </c>
      <c r="Q33" s="349"/>
    </row>
    <row r="34" spans="1:17" s="66" customFormat="1" ht="47.25" x14ac:dyDescent="0.25">
      <c r="A34" s="73"/>
      <c r="B34" s="163" t="s">
        <v>236</v>
      </c>
      <c r="C34" s="206">
        <v>801</v>
      </c>
      <c r="D34" s="72" t="s">
        <v>135</v>
      </c>
      <c r="E34" s="72" t="s">
        <v>140</v>
      </c>
      <c r="F34" s="72" t="s">
        <v>198</v>
      </c>
      <c r="G34" s="165" t="s">
        <v>212</v>
      </c>
      <c r="H34" s="164"/>
      <c r="I34" s="164"/>
      <c r="J34" s="98">
        <v>156.5</v>
      </c>
      <c r="K34" s="200"/>
      <c r="L34" s="201">
        <f>J34+K34</f>
        <v>156.5</v>
      </c>
      <c r="M34" s="289"/>
      <c r="N34" s="289">
        <f>L34+M34</f>
        <v>156.5</v>
      </c>
      <c r="O34" s="289">
        <v>-30</v>
      </c>
      <c r="P34" s="289">
        <f>N34+O34</f>
        <v>126.5</v>
      </c>
      <c r="Q34" s="349"/>
    </row>
    <row r="35" spans="1:17" s="66" customFormat="1" ht="31.5" hidden="1" customHeight="1" x14ac:dyDescent="0.25">
      <c r="A35" s="73"/>
      <c r="B35" s="163" t="s">
        <v>199</v>
      </c>
      <c r="C35" s="206">
        <v>801</v>
      </c>
      <c r="D35" s="72" t="s">
        <v>135</v>
      </c>
      <c r="E35" s="72" t="s">
        <v>140</v>
      </c>
      <c r="F35" s="72" t="s">
        <v>200</v>
      </c>
      <c r="G35" s="165"/>
      <c r="H35" s="164">
        <f>H36</f>
        <v>0</v>
      </c>
      <c r="I35" s="164"/>
      <c r="J35" s="164"/>
      <c r="K35" s="200"/>
      <c r="L35" s="200"/>
      <c r="M35" s="289"/>
      <c r="N35" s="289"/>
      <c r="O35" s="289"/>
      <c r="P35" s="289"/>
      <c r="Q35" s="349"/>
    </row>
    <row r="36" spans="1:17" s="66" customFormat="1" ht="31.5" hidden="1" customHeight="1" x14ac:dyDescent="0.25">
      <c r="A36" s="73"/>
      <c r="B36" s="226" t="s">
        <v>306</v>
      </c>
      <c r="C36" s="206">
        <v>801</v>
      </c>
      <c r="D36" s="72" t="s">
        <v>135</v>
      </c>
      <c r="E36" s="72" t="s">
        <v>140</v>
      </c>
      <c r="F36" s="72" t="s">
        <v>200</v>
      </c>
      <c r="G36" s="165">
        <v>244</v>
      </c>
      <c r="H36" s="164"/>
      <c r="I36" s="164"/>
      <c r="J36" s="98"/>
      <c r="K36" s="200"/>
      <c r="L36" s="200"/>
      <c r="M36" s="289"/>
      <c r="N36" s="289"/>
      <c r="O36" s="289"/>
      <c r="P36" s="289"/>
      <c r="Q36" s="349"/>
    </row>
    <row r="37" spans="1:17" s="66" customFormat="1" ht="31.5" customHeight="1" x14ac:dyDescent="0.25">
      <c r="A37" s="73"/>
      <c r="B37" s="276" t="s">
        <v>197</v>
      </c>
      <c r="C37" s="208">
        <v>801</v>
      </c>
      <c r="D37" s="104" t="s">
        <v>135</v>
      </c>
      <c r="E37" s="104" t="s">
        <v>140</v>
      </c>
      <c r="F37" s="104" t="s">
        <v>408</v>
      </c>
      <c r="G37" s="191"/>
      <c r="H37" s="173">
        <f>H38+H40</f>
        <v>225.9</v>
      </c>
      <c r="I37" s="173">
        <f t="shared" ref="I37:N37" si="16">I38+I39</f>
        <v>294.39999999999998</v>
      </c>
      <c r="J37" s="103">
        <f t="shared" si="16"/>
        <v>294.39999999999998</v>
      </c>
      <c r="K37" s="200">
        <f t="shared" si="16"/>
        <v>0</v>
      </c>
      <c r="L37" s="200">
        <f t="shared" si="16"/>
        <v>294.39999999999998</v>
      </c>
      <c r="M37" s="289">
        <f t="shared" si="16"/>
        <v>0</v>
      </c>
      <c r="N37" s="289">
        <f t="shared" si="16"/>
        <v>294.39999999999998</v>
      </c>
      <c r="O37" s="289">
        <f t="shared" ref="O37:P37" si="17">O38+O39</f>
        <v>0</v>
      </c>
      <c r="P37" s="289">
        <f t="shared" si="17"/>
        <v>294.39999999999998</v>
      </c>
      <c r="Q37" s="349"/>
    </row>
    <row r="38" spans="1:17" s="66" customFormat="1" ht="31.5" customHeight="1" x14ac:dyDescent="0.25">
      <c r="A38" s="73"/>
      <c r="B38" s="226" t="s">
        <v>407</v>
      </c>
      <c r="C38" s="206">
        <v>801</v>
      </c>
      <c r="D38" s="247" t="s">
        <v>135</v>
      </c>
      <c r="E38" s="72" t="s">
        <v>140</v>
      </c>
      <c r="F38" s="72" t="s">
        <v>408</v>
      </c>
      <c r="G38" s="165" t="s">
        <v>137</v>
      </c>
      <c r="H38" s="164">
        <v>225.9</v>
      </c>
      <c r="I38" s="164">
        <v>225.9</v>
      </c>
      <c r="J38" s="98">
        <v>225.9</v>
      </c>
      <c r="K38" s="200"/>
      <c r="L38" s="201">
        <f>J38+K38</f>
        <v>225.9</v>
      </c>
      <c r="M38" s="289"/>
      <c r="N38" s="289">
        <f>L38+M38</f>
        <v>225.9</v>
      </c>
      <c r="O38" s="289"/>
      <c r="P38" s="289">
        <f>N38+O38</f>
        <v>225.9</v>
      </c>
      <c r="Q38" s="349"/>
    </row>
    <row r="39" spans="1:17" s="66" customFormat="1" ht="32.25" customHeight="1" x14ac:dyDescent="0.25">
      <c r="A39" s="73"/>
      <c r="B39" s="226" t="s">
        <v>409</v>
      </c>
      <c r="C39" s="206">
        <v>801</v>
      </c>
      <c r="D39" s="72" t="s">
        <v>135</v>
      </c>
      <c r="E39" s="72" t="s">
        <v>140</v>
      </c>
      <c r="F39" s="72" t="s">
        <v>408</v>
      </c>
      <c r="G39" s="165" t="s">
        <v>212</v>
      </c>
      <c r="H39" s="164">
        <v>68.5</v>
      </c>
      <c r="I39" s="164">
        <v>68.5</v>
      </c>
      <c r="J39" s="98">
        <v>68.5</v>
      </c>
      <c r="K39" s="200"/>
      <c r="L39" s="201">
        <f>J39+K39</f>
        <v>68.5</v>
      </c>
      <c r="M39" s="289"/>
      <c r="N39" s="289">
        <f>L39+M39</f>
        <v>68.5</v>
      </c>
      <c r="O39" s="289"/>
      <c r="P39" s="289">
        <f>N39+O39</f>
        <v>68.5</v>
      </c>
      <c r="Q39" s="349"/>
    </row>
    <row r="40" spans="1:17" s="66" customFormat="1" ht="18" customHeight="1" x14ac:dyDescent="0.25">
      <c r="A40" s="109" t="s">
        <v>154</v>
      </c>
      <c r="B40" s="136" t="s">
        <v>267</v>
      </c>
      <c r="C40" s="208">
        <v>801</v>
      </c>
      <c r="D40" s="109" t="s">
        <v>136</v>
      </c>
      <c r="E40" s="109"/>
      <c r="F40" s="109"/>
      <c r="G40" s="191"/>
      <c r="H40" s="113">
        <f t="shared" ref="H40:P41" si="18">H41</f>
        <v>0</v>
      </c>
      <c r="I40" s="113">
        <f t="shared" si="18"/>
        <v>56.9</v>
      </c>
      <c r="J40" s="113">
        <f t="shared" si="18"/>
        <v>122.69999999999999</v>
      </c>
      <c r="K40" s="200">
        <f t="shared" si="18"/>
        <v>0</v>
      </c>
      <c r="L40" s="200">
        <f t="shared" si="18"/>
        <v>122.69999999999999</v>
      </c>
      <c r="M40" s="289">
        <f t="shared" si="18"/>
        <v>0</v>
      </c>
      <c r="N40" s="289">
        <f t="shared" si="18"/>
        <v>122.69999999999999</v>
      </c>
      <c r="O40" s="289">
        <f t="shared" si="18"/>
        <v>0</v>
      </c>
      <c r="P40" s="289">
        <f t="shared" si="18"/>
        <v>122.69999999999999</v>
      </c>
      <c r="Q40" s="349"/>
    </row>
    <row r="41" spans="1:17" s="66" customFormat="1" ht="18" customHeight="1" x14ac:dyDescent="0.25">
      <c r="A41" s="109" t="s">
        <v>156</v>
      </c>
      <c r="B41" s="136" t="s">
        <v>284</v>
      </c>
      <c r="C41" s="208">
        <v>801</v>
      </c>
      <c r="D41" s="109" t="s">
        <v>136</v>
      </c>
      <c r="E41" s="109" t="s">
        <v>141</v>
      </c>
      <c r="F41" s="109"/>
      <c r="G41" s="191"/>
      <c r="H41" s="113">
        <f t="shared" si="18"/>
        <v>0</v>
      </c>
      <c r="I41" s="113">
        <f t="shared" si="18"/>
        <v>56.9</v>
      </c>
      <c r="J41" s="113">
        <f t="shared" si="18"/>
        <v>122.69999999999999</v>
      </c>
      <c r="K41" s="200">
        <f t="shared" si="18"/>
        <v>0</v>
      </c>
      <c r="L41" s="200">
        <f t="shared" si="18"/>
        <v>122.69999999999999</v>
      </c>
      <c r="M41" s="289">
        <f t="shared" si="18"/>
        <v>0</v>
      </c>
      <c r="N41" s="289">
        <f t="shared" si="18"/>
        <v>122.69999999999999</v>
      </c>
      <c r="O41" s="289">
        <f t="shared" si="18"/>
        <v>0</v>
      </c>
      <c r="P41" s="289">
        <f t="shared" si="18"/>
        <v>122.69999999999999</v>
      </c>
      <c r="Q41" s="349"/>
    </row>
    <row r="42" spans="1:17" s="66" customFormat="1" ht="31.5" x14ac:dyDescent="0.25">
      <c r="A42" s="71"/>
      <c r="B42" s="163" t="s">
        <v>278</v>
      </c>
      <c r="C42" s="206">
        <v>801</v>
      </c>
      <c r="D42" s="72" t="s">
        <v>136</v>
      </c>
      <c r="E42" s="72" t="s">
        <v>141</v>
      </c>
      <c r="F42" s="72" t="s">
        <v>268</v>
      </c>
      <c r="G42" s="165"/>
      <c r="H42" s="100">
        <f t="shared" ref="H42:N42" si="19">H43+H44</f>
        <v>0</v>
      </c>
      <c r="I42" s="100">
        <f t="shared" si="19"/>
        <v>56.9</v>
      </c>
      <c r="J42" s="100">
        <f t="shared" si="19"/>
        <v>122.69999999999999</v>
      </c>
      <c r="K42" s="200">
        <f t="shared" si="19"/>
        <v>0</v>
      </c>
      <c r="L42" s="200">
        <f t="shared" si="19"/>
        <v>122.69999999999999</v>
      </c>
      <c r="M42" s="289">
        <f t="shared" si="19"/>
        <v>0</v>
      </c>
      <c r="N42" s="289">
        <f t="shared" si="19"/>
        <v>122.69999999999999</v>
      </c>
      <c r="O42" s="289">
        <f t="shared" ref="O42:P42" si="20">O43+O44</f>
        <v>0</v>
      </c>
      <c r="P42" s="289">
        <f t="shared" si="20"/>
        <v>122.69999999999999</v>
      </c>
      <c r="Q42" s="349"/>
    </row>
    <row r="43" spans="1:17" s="66" customFormat="1" ht="18" customHeight="1" x14ac:dyDescent="0.25">
      <c r="A43" s="73"/>
      <c r="B43" s="163" t="s">
        <v>235</v>
      </c>
      <c r="C43" s="206">
        <v>801</v>
      </c>
      <c r="D43" s="72" t="s">
        <v>136</v>
      </c>
      <c r="E43" s="72" t="s">
        <v>141</v>
      </c>
      <c r="F43" s="72" t="s">
        <v>268</v>
      </c>
      <c r="G43" s="165" t="s">
        <v>137</v>
      </c>
      <c r="H43" s="164"/>
      <c r="I43" s="164">
        <v>43.3</v>
      </c>
      <c r="J43" s="100">
        <v>93.8</v>
      </c>
      <c r="K43" s="200"/>
      <c r="L43" s="201">
        <f>J43+K43</f>
        <v>93.8</v>
      </c>
      <c r="M43" s="289"/>
      <c r="N43" s="289">
        <f>L43+M43</f>
        <v>93.8</v>
      </c>
      <c r="O43" s="289"/>
      <c r="P43" s="289">
        <f>N43+O43</f>
        <v>93.8</v>
      </c>
      <c r="Q43" s="349"/>
    </row>
    <row r="44" spans="1:17" s="66" customFormat="1" ht="47.25" x14ac:dyDescent="0.25">
      <c r="A44" s="73"/>
      <c r="B44" s="163" t="s">
        <v>236</v>
      </c>
      <c r="C44" s="206">
        <v>801</v>
      </c>
      <c r="D44" s="72" t="s">
        <v>136</v>
      </c>
      <c r="E44" s="72" t="s">
        <v>141</v>
      </c>
      <c r="F44" s="72" t="s">
        <v>268</v>
      </c>
      <c r="G44" s="165" t="s">
        <v>212</v>
      </c>
      <c r="H44" s="164"/>
      <c r="I44" s="164">
        <v>13.6</v>
      </c>
      <c r="J44" s="100">
        <v>28.9</v>
      </c>
      <c r="K44" s="200"/>
      <c r="L44" s="201">
        <f>J44+K44</f>
        <v>28.9</v>
      </c>
      <c r="M44" s="289"/>
      <c r="N44" s="289">
        <f>L44+M44</f>
        <v>28.9</v>
      </c>
      <c r="O44" s="289"/>
      <c r="P44" s="289">
        <f>N44+O44</f>
        <v>28.9</v>
      </c>
      <c r="Q44" s="349"/>
    </row>
    <row r="45" spans="1:17" s="66" customFormat="1" ht="18" customHeight="1" x14ac:dyDescent="0.25">
      <c r="A45" s="109" t="s">
        <v>158</v>
      </c>
      <c r="B45" s="131" t="s">
        <v>155</v>
      </c>
      <c r="C45" s="207">
        <v>801</v>
      </c>
      <c r="D45" s="109" t="s">
        <v>141</v>
      </c>
      <c r="E45" s="109"/>
      <c r="F45" s="109"/>
      <c r="G45" s="132"/>
      <c r="H45" s="113">
        <f>H51+H61</f>
        <v>0</v>
      </c>
      <c r="I45" s="113">
        <f>I51+I61+I46+I53</f>
        <v>207</v>
      </c>
      <c r="J45" s="113">
        <f>J51+J61+J53+J46</f>
        <v>242</v>
      </c>
      <c r="K45" s="261">
        <f t="shared" ref="K45:P45" si="21">K51+K61+K46</f>
        <v>349.76</v>
      </c>
      <c r="L45" s="261">
        <f t="shared" si="21"/>
        <v>591.76</v>
      </c>
      <c r="M45" s="289">
        <f t="shared" si="21"/>
        <v>9</v>
      </c>
      <c r="N45" s="289">
        <f t="shared" si="21"/>
        <v>600.76</v>
      </c>
      <c r="O45" s="289">
        <f t="shared" si="21"/>
        <v>81</v>
      </c>
      <c r="P45" s="289">
        <f t="shared" si="21"/>
        <v>681.76</v>
      </c>
      <c r="Q45" s="349"/>
    </row>
    <row r="46" spans="1:17" s="66" customFormat="1" ht="36" customHeight="1" x14ac:dyDescent="0.25">
      <c r="A46" s="109"/>
      <c r="B46" s="131" t="s">
        <v>60</v>
      </c>
      <c r="C46" s="207">
        <v>801</v>
      </c>
      <c r="D46" s="109" t="s">
        <v>141</v>
      </c>
      <c r="E46" s="104" t="s">
        <v>142</v>
      </c>
      <c r="F46" s="104"/>
      <c r="G46" s="132"/>
      <c r="H46" s="113"/>
      <c r="I46" s="113">
        <f>I47</f>
        <v>15</v>
      </c>
      <c r="J46" s="113">
        <f>J47</f>
        <v>15</v>
      </c>
      <c r="K46" s="261">
        <f t="shared" ref="K46:P46" si="22">K47+K49</f>
        <v>97.5</v>
      </c>
      <c r="L46" s="261">
        <f t="shared" si="22"/>
        <v>112.5</v>
      </c>
      <c r="M46" s="289">
        <f t="shared" si="22"/>
        <v>0</v>
      </c>
      <c r="N46" s="289">
        <f t="shared" si="22"/>
        <v>112.5</v>
      </c>
      <c r="O46" s="289">
        <f t="shared" si="22"/>
        <v>35</v>
      </c>
      <c r="P46" s="289">
        <f t="shared" si="22"/>
        <v>147.5</v>
      </c>
      <c r="Q46" s="349"/>
    </row>
    <row r="47" spans="1:17" s="66" customFormat="1" ht="18" customHeight="1" x14ac:dyDescent="0.25">
      <c r="A47" s="109"/>
      <c r="B47" s="129" t="s">
        <v>249</v>
      </c>
      <c r="C47" s="209">
        <v>801</v>
      </c>
      <c r="D47" s="71" t="s">
        <v>141</v>
      </c>
      <c r="E47" s="71" t="s">
        <v>142</v>
      </c>
      <c r="F47" s="71" t="s">
        <v>329</v>
      </c>
      <c r="G47" s="130"/>
      <c r="H47" s="100"/>
      <c r="I47" s="100">
        <v>15</v>
      </c>
      <c r="J47" s="100">
        <v>15</v>
      </c>
      <c r="K47" s="261">
        <f>K48</f>
        <v>0</v>
      </c>
      <c r="L47" s="261">
        <v>15</v>
      </c>
      <c r="M47" s="289">
        <f>M48</f>
        <v>0</v>
      </c>
      <c r="N47" s="289">
        <v>15</v>
      </c>
      <c r="O47" s="289">
        <f>O48</f>
        <v>35</v>
      </c>
      <c r="P47" s="289">
        <f>P48</f>
        <v>50</v>
      </c>
      <c r="Q47" s="349"/>
    </row>
    <row r="48" spans="1:17" s="66" customFormat="1" ht="31.5" x14ac:dyDescent="0.25">
      <c r="A48" s="109"/>
      <c r="B48" s="129" t="s">
        <v>306</v>
      </c>
      <c r="C48" s="209">
        <v>801</v>
      </c>
      <c r="D48" s="72" t="s">
        <v>141</v>
      </c>
      <c r="E48" s="72" t="s">
        <v>142</v>
      </c>
      <c r="F48" s="72" t="s">
        <v>329</v>
      </c>
      <c r="G48" s="130" t="s">
        <v>147</v>
      </c>
      <c r="H48" s="100"/>
      <c r="I48" s="100">
        <v>15</v>
      </c>
      <c r="J48" s="100">
        <v>15</v>
      </c>
      <c r="K48" s="261"/>
      <c r="L48" s="259">
        <f>J48+K48</f>
        <v>15</v>
      </c>
      <c r="M48" s="289"/>
      <c r="N48" s="289">
        <f>L48+M48</f>
        <v>15</v>
      </c>
      <c r="O48" s="288">
        <v>35</v>
      </c>
      <c r="P48" s="288">
        <f>N48+O48</f>
        <v>50</v>
      </c>
      <c r="Q48" s="349"/>
    </row>
    <row r="49" spans="1:17" s="66" customFormat="1" ht="18" customHeight="1" x14ac:dyDescent="0.25">
      <c r="A49" s="109"/>
      <c r="B49" s="129" t="s">
        <v>249</v>
      </c>
      <c r="C49" s="209">
        <v>801</v>
      </c>
      <c r="D49" s="72" t="s">
        <v>141</v>
      </c>
      <c r="E49" s="72" t="s">
        <v>142</v>
      </c>
      <c r="F49" s="72" t="s">
        <v>424</v>
      </c>
      <c r="G49" s="130"/>
      <c r="H49" s="100"/>
      <c r="I49" s="100"/>
      <c r="J49" s="100"/>
      <c r="K49" s="261">
        <f t="shared" ref="K49:P49" si="23">K50</f>
        <v>97.5</v>
      </c>
      <c r="L49" s="261">
        <f t="shared" si="23"/>
        <v>97.5</v>
      </c>
      <c r="M49" s="289">
        <f t="shared" si="23"/>
        <v>0</v>
      </c>
      <c r="N49" s="289">
        <f t="shared" si="23"/>
        <v>97.5</v>
      </c>
      <c r="O49" s="289">
        <f t="shared" si="23"/>
        <v>0</v>
      </c>
      <c r="P49" s="289">
        <f t="shared" si="23"/>
        <v>97.5</v>
      </c>
      <c r="Q49" s="349"/>
    </row>
    <row r="50" spans="1:17" s="66" customFormat="1" ht="31.5" x14ac:dyDescent="0.25">
      <c r="A50" s="109"/>
      <c r="B50" s="129" t="s">
        <v>306</v>
      </c>
      <c r="C50" s="209">
        <v>801</v>
      </c>
      <c r="D50" s="72" t="s">
        <v>141</v>
      </c>
      <c r="E50" s="72" t="s">
        <v>142</v>
      </c>
      <c r="F50" s="72" t="s">
        <v>424</v>
      </c>
      <c r="G50" s="130" t="s">
        <v>147</v>
      </c>
      <c r="H50" s="100"/>
      <c r="I50" s="100"/>
      <c r="J50" s="100"/>
      <c r="K50" s="259">
        <v>97.5</v>
      </c>
      <c r="L50" s="259">
        <f>J50+K50</f>
        <v>97.5</v>
      </c>
      <c r="M50" s="289"/>
      <c r="N50" s="289">
        <f>L50+M50</f>
        <v>97.5</v>
      </c>
      <c r="O50" s="289"/>
      <c r="P50" s="289">
        <f>N50+O50</f>
        <v>97.5</v>
      </c>
      <c r="Q50" s="349"/>
    </row>
    <row r="51" spans="1:17" s="66" customFormat="1" ht="22.5" customHeight="1" x14ac:dyDescent="0.25">
      <c r="A51" s="109" t="s">
        <v>159</v>
      </c>
      <c r="B51" s="80" t="s">
        <v>406</v>
      </c>
      <c r="C51" s="102">
        <v>801</v>
      </c>
      <c r="D51" s="104" t="s">
        <v>141</v>
      </c>
      <c r="E51" s="104" t="s">
        <v>330</v>
      </c>
      <c r="F51" s="104"/>
      <c r="G51" s="104"/>
      <c r="H51" s="113">
        <f>H52</f>
        <v>0</v>
      </c>
      <c r="I51" s="113">
        <f>I52</f>
        <v>0</v>
      </c>
      <c r="J51" s="113">
        <f>J52</f>
        <v>20</v>
      </c>
      <c r="K51" s="261">
        <f>K52+K55</f>
        <v>250.26</v>
      </c>
      <c r="L51" s="261">
        <f>L52+L53+L55</f>
        <v>462.26</v>
      </c>
      <c r="M51" s="289">
        <f>M52+M55+M53+M54</f>
        <v>0</v>
      </c>
      <c r="N51" s="289">
        <f>N52+N53+N55+N54</f>
        <v>462.26</v>
      </c>
      <c r="O51" s="289">
        <f>O52+O55+O53+O54</f>
        <v>45</v>
      </c>
      <c r="P51" s="289">
        <f>P52+P53+P55+P54</f>
        <v>507.26</v>
      </c>
      <c r="Q51" s="349"/>
    </row>
    <row r="52" spans="1:17" s="67" customFormat="1" ht="21" customHeight="1" x14ac:dyDescent="0.25">
      <c r="A52" s="71"/>
      <c r="B52" s="166" t="s">
        <v>418</v>
      </c>
      <c r="C52" s="75">
        <v>801</v>
      </c>
      <c r="D52" s="72" t="s">
        <v>141</v>
      </c>
      <c r="E52" s="72" t="s">
        <v>330</v>
      </c>
      <c r="F52" s="72" t="s">
        <v>329</v>
      </c>
      <c r="G52" s="72"/>
      <c r="H52" s="116">
        <f t="shared" ref="H52:N52" si="24">H56</f>
        <v>0</v>
      </c>
      <c r="I52" s="116">
        <f t="shared" si="24"/>
        <v>0</v>
      </c>
      <c r="J52" s="116">
        <f t="shared" si="24"/>
        <v>20</v>
      </c>
      <c r="K52" s="259">
        <f t="shared" si="24"/>
        <v>250</v>
      </c>
      <c r="L52" s="261">
        <f t="shared" si="24"/>
        <v>270</v>
      </c>
      <c r="M52" s="288">
        <f t="shared" si="24"/>
        <v>0</v>
      </c>
      <c r="N52" s="288">
        <f t="shared" si="24"/>
        <v>270</v>
      </c>
      <c r="O52" s="288">
        <v>45</v>
      </c>
      <c r="P52" s="288">
        <f>N52+O52</f>
        <v>315</v>
      </c>
      <c r="Q52" s="349"/>
    </row>
    <row r="53" spans="1:17" s="67" customFormat="1" ht="21" customHeight="1" x14ac:dyDescent="0.25">
      <c r="A53" s="71"/>
      <c r="B53" s="166" t="s">
        <v>418</v>
      </c>
      <c r="C53" s="75">
        <v>801</v>
      </c>
      <c r="D53" s="72" t="s">
        <v>141</v>
      </c>
      <c r="E53" s="72" t="s">
        <v>330</v>
      </c>
      <c r="F53" s="72" t="s">
        <v>415</v>
      </c>
      <c r="G53" s="72"/>
      <c r="H53" s="116"/>
      <c r="I53" s="116">
        <f t="shared" ref="I53:N53" si="25">I57</f>
        <v>192</v>
      </c>
      <c r="J53" s="116">
        <f t="shared" si="25"/>
        <v>192</v>
      </c>
      <c r="K53" s="259">
        <f t="shared" si="25"/>
        <v>0</v>
      </c>
      <c r="L53" s="261">
        <f t="shared" si="25"/>
        <v>192</v>
      </c>
      <c r="M53" s="288">
        <f t="shared" si="25"/>
        <v>-192</v>
      </c>
      <c r="N53" s="288">
        <f t="shared" si="25"/>
        <v>0</v>
      </c>
      <c r="O53" s="288"/>
      <c r="P53" s="288">
        <f>N53+O53</f>
        <v>0</v>
      </c>
      <c r="Q53" s="349"/>
    </row>
    <row r="54" spans="1:17" s="67" customFormat="1" ht="21" customHeight="1" x14ac:dyDescent="0.25">
      <c r="A54" s="71"/>
      <c r="B54" s="166" t="s">
        <v>418</v>
      </c>
      <c r="C54" s="75">
        <v>801</v>
      </c>
      <c r="D54" s="72" t="s">
        <v>141</v>
      </c>
      <c r="E54" s="72" t="s">
        <v>330</v>
      </c>
      <c r="F54" s="72" t="s">
        <v>436</v>
      </c>
      <c r="G54" s="72"/>
      <c r="H54" s="116"/>
      <c r="I54" s="116"/>
      <c r="J54" s="116"/>
      <c r="K54" s="259"/>
      <c r="L54" s="261"/>
      <c r="M54" s="288">
        <f>M58+M59</f>
        <v>150</v>
      </c>
      <c r="N54" s="288">
        <f>L54+M54</f>
        <v>150</v>
      </c>
      <c r="O54" s="288">
        <v>7.9</v>
      </c>
      <c r="P54" s="288">
        <f>N54+O54</f>
        <v>157.9</v>
      </c>
      <c r="Q54" s="349"/>
    </row>
    <row r="55" spans="1:17" s="67" customFormat="1" ht="21" customHeight="1" x14ac:dyDescent="0.25">
      <c r="A55" s="71"/>
      <c r="B55" s="166" t="s">
        <v>418</v>
      </c>
      <c r="C55" s="75">
        <v>801</v>
      </c>
      <c r="D55" s="72" t="s">
        <v>141</v>
      </c>
      <c r="E55" s="72" t="s">
        <v>330</v>
      </c>
      <c r="F55" s="72" t="s">
        <v>423</v>
      </c>
      <c r="G55" s="72"/>
      <c r="H55" s="116"/>
      <c r="I55" s="116"/>
      <c r="J55" s="116"/>
      <c r="K55" s="259">
        <f>K60</f>
        <v>0.26</v>
      </c>
      <c r="L55" s="261">
        <f>L60</f>
        <v>0.26</v>
      </c>
      <c r="M55" s="288">
        <f>M60</f>
        <v>42</v>
      </c>
      <c r="N55" s="288">
        <f>N60</f>
        <v>42.26</v>
      </c>
      <c r="O55" s="288">
        <v>-7.9</v>
      </c>
      <c r="P55" s="288">
        <f>P60</f>
        <v>34.36</v>
      </c>
      <c r="Q55" s="349"/>
    </row>
    <row r="56" spans="1:17" s="67" customFormat="1" ht="33.75" customHeight="1" x14ac:dyDescent="0.25">
      <c r="A56" s="71"/>
      <c r="B56" s="226" t="s">
        <v>306</v>
      </c>
      <c r="C56" s="206">
        <v>801</v>
      </c>
      <c r="D56" s="72" t="s">
        <v>141</v>
      </c>
      <c r="E56" s="72" t="s">
        <v>330</v>
      </c>
      <c r="F56" s="72" t="s">
        <v>329</v>
      </c>
      <c r="G56" s="72" t="s">
        <v>147</v>
      </c>
      <c r="H56" s="116"/>
      <c r="I56" s="116"/>
      <c r="J56" s="116">
        <v>20</v>
      </c>
      <c r="K56" s="259">
        <v>250</v>
      </c>
      <c r="L56" s="259">
        <f>J56+K56</f>
        <v>270</v>
      </c>
      <c r="M56" s="288"/>
      <c r="N56" s="288">
        <f>L56+M56</f>
        <v>270</v>
      </c>
      <c r="O56" s="288">
        <v>80</v>
      </c>
      <c r="P56" s="288">
        <f>N56+O56</f>
        <v>350</v>
      </c>
      <c r="Q56" s="349"/>
    </row>
    <row r="57" spans="1:17" s="67" customFormat="1" ht="31.5" customHeight="1" x14ac:dyDescent="0.25">
      <c r="A57" s="71"/>
      <c r="B57" s="226" t="s">
        <v>414</v>
      </c>
      <c r="C57" s="206">
        <v>801</v>
      </c>
      <c r="D57" s="72" t="s">
        <v>141</v>
      </c>
      <c r="E57" s="72" t="s">
        <v>330</v>
      </c>
      <c r="F57" s="72" t="s">
        <v>415</v>
      </c>
      <c r="G57" s="72" t="s">
        <v>147</v>
      </c>
      <c r="H57" s="116"/>
      <c r="I57" s="116">
        <v>192</v>
      </c>
      <c r="J57" s="116">
        <v>192</v>
      </c>
      <c r="K57" s="259"/>
      <c r="L57" s="259">
        <f>J57+K57</f>
        <v>192</v>
      </c>
      <c r="M57" s="288">
        <v>-192</v>
      </c>
      <c r="N57" s="288">
        <f>L57+M57</f>
        <v>0</v>
      </c>
      <c r="O57" s="288"/>
      <c r="P57" s="288">
        <f>N57+O57</f>
        <v>0</v>
      </c>
      <c r="Q57" s="349"/>
    </row>
    <row r="58" spans="1:17" s="67" customFormat="1" ht="31.5" customHeight="1" x14ac:dyDescent="0.25">
      <c r="A58" s="71"/>
      <c r="B58" s="226" t="s">
        <v>414</v>
      </c>
      <c r="C58" s="206">
        <v>801</v>
      </c>
      <c r="D58" s="72" t="s">
        <v>141</v>
      </c>
      <c r="E58" s="72" t="s">
        <v>330</v>
      </c>
      <c r="F58" s="72" t="s">
        <v>436</v>
      </c>
      <c r="G58" s="72" t="s">
        <v>139</v>
      </c>
      <c r="H58" s="116"/>
      <c r="I58" s="116"/>
      <c r="J58" s="116"/>
      <c r="K58" s="259"/>
      <c r="L58" s="259"/>
      <c r="M58" s="288">
        <v>63.1</v>
      </c>
      <c r="N58" s="288">
        <f>L58+M58</f>
        <v>63.1</v>
      </c>
      <c r="O58" s="288"/>
      <c r="P58" s="288">
        <f>N58+O58</f>
        <v>63.1</v>
      </c>
      <c r="Q58" s="349"/>
    </row>
    <row r="59" spans="1:17" s="67" customFormat="1" ht="31.5" customHeight="1" x14ac:dyDescent="0.25">
      <c r="A59" s="71"/>
      <c r="B59" s="226" t="s">
        <v>414</v>
      </c>
      <c r="C59" s="206">
        <v>801</v>
      </c>
      <c r="D59" s="72" t="s">
        <v>141</v>
      </c>
      <c r="E59" s="72" t="s">
        <v>330</v>
      </c>
      <c r="F59" s="72" t="s">
        <v>436</v>
      </c>
      <c r="G59" s="72" t="s">
        <v>147</v>
      </c>
      <c r="H59" s="116"/>
      <c r="I59" s="116"/>
      <c r="J59" s="116"/>
      <c r="K59" s="259"/>
      <c r="L59" s="259"/>
      <c r="M59" s="288">
        <v>86.9</v>
      </c>
      <c r="N59" s="288">
        <f>L59+M59</f>
        <v>86.9</v>
      </c>
      <c r="O59" s="288">
        <v>7.9</v>
      </c>
      <c r="P59" s="288">
        <f>N59+O59</f>
        <v>94.800000000000011</v>
      </c>
      <c r="Q59" s="349"/>
    </row>
    <row r="60" spans="1:17" s="67" customFormat="1" ht="31.5" customHeight="1" x14ac:dyDescent="0.25">
      <c r="A60" s="71"/>
      <c r="B60" s="226" t="s">
        <v>306</v>
      </c>
      <c r="C60" s="206">
        <v>801</v>
      </c>
      <c r="D60" s="72" t="s">
        <v>141</v>
      </c>
      <c r="E60" s="72" t="s">
        <v>330</v>
      </c>
      <c r="F60" s="72" t="s">
        <v>423</v>
      </c>
      <c r="G60" s="72" t="s">
        <v>147</v>
      </c>
      <c r="H60" s="116"/>
      <c r="I60" s="116"/>
      <c r="J60" s="116"/>
      <c r="K60" s="259">
        <v>0.26</v>
      </c>
      <c r="L60" s="259">
        <v>0.26</v>
      </c>
      <c r="M60" s="288">
        <v>42</v>
      </c>
      <c r="N60" s="288">
        <f>L60+M60</f>
        <v>42.26</v>
      </c>
      <c r="O60" s="288">
        <v>-7.9</v>
      </c>
      <c r="P60" s="288">
        <f>N60+O60</f>
        <v>34.36</v>
      </c>
      <c r="Q60" s="349"/>
    </row>
    <row r="61" spans="1:17" s="66" customFormat="1" ht="31.5" x14ac:dyDescent="0.25">
      <c r="A61" s="109" t="s">
        <v>269</v>
      </c>
      <c r="B61" s="131" t="s">
        <v>157</v>
      </c>
      <c r="C61" s="207">
        <v>801</v>
      </c>
      <c r="D61" s="104" t="s">
        <v>141</v>
      </c>
      <c r="E61" s="104" t="s">
        <v>143</v>
      </c>
      <c r="F61" s="104"/>
      <c r="G61" s="132"/>
      <c r="H61" s="111">
        <f>H62</f>
        <v>0</v>
      </c>
      <c r="I61" s="111"/>
      <c r="J61" s="111">
        <f>J62</f>
        <v>15</v>
      </c>
      <c r="K61" s="261">
        <f>K64</f>
        <v>2</v>
      </c>
      <c r="L61" s="261">
        <f>L62+L64</f>
        <v>17</v>
      </c>
      <c r="M61" s="289">
        <f>M64</f>
        <v>9</v>
      </c>
      <c r="N61" s="289">
        <f>N62+N64</f>
        <v>26</v>
      </c>
      <c r="O61" s="289">
        <f>O64</f>
        <v>1</v>
      </c>
      <c r="P61" s="289">
        <f>P62+P64</f>
        <v>27</v>
      </c>
      <c r="Q61" s="349"/>
    </row>
    <row r="62" spans="1:17" s="67" customFormat="1" ht="18" customHeight="1" x14ac:dyDescent="0.25">
      <c r="A62" s="71"/>
      <c r="B62" s="166" t="s">
        <v>249</v>
      </c>
      <c r="C62" s="75">
        <v>801</v>
      </c>
      <c r="D62" s="72" t="s">
        <v>141</v>
      </c>
      <c r="E62" s="72" t="s">
        <v>143</v>
      </c>
      <c r="F62" s="72" t="s">
        <v>213</v>
      </c>
      <c r="G62" s="130"/>
      <c r="H62" s="116">
        <f>H63</f>
        <v>0</v>
      </c>
      <c r="I62" s="116"/>
      <c r="J62" s="116">
        <f>J63</f>
        <v>15</v>
      </c>
      <c r="K62" s="259"/>
      <c r="L62" s="259">
        <f>L63</f>
        <v>15</v>
      </c>
      <c r="M62" s="288"/>
      <c r="N62" s="288">
        <f>N63</f>
        <v>15</v>
      </c>
      <c r="O62" s="288"/>
      <c r="P62" s="288">
        <f>P63</f>
        <v>15</v>
      </c>
      <c r="Q62" s="349"/>
    </row>
    <row r="63" spans="1:17" s="67" customFormat="1" ht="31.5" customHeight="1" x14ac:dyDescent="0.25">
      <c r="A63" s="71"/>
      <c r="B63" s="226" t="s">
        <v>306</v>
      </c>
      <c r="C63" s="206">
        <v>801</v>
      </c>
      <c r="D63" s="72" t="s">
        <v>141</v>
      </c>
      <c r="E63" s="72" t="s">
        <v>143</v>
      </c>
      <c r="F63" s="72" t="s">
        <v>213</v>
      </c>
      <c r="G63" s="130" t="s">
        <v>147</v>
      </c>
      <c r="H63" s="164"/>
      <c r="I63" s="164"/>
      <c r="J63" s="116">
        <v>15</v>
      </c>
      <c r="K63" s="259"/>
      <c r="L63" s="259">
        <f>J63+K63</f>
        <v>15</v>
      </c>
      <c r="M63" s="288"/>
      <c r="N63" s="288">
        <f>L63+M63</f>
        <v>15</v>
      </c>
      <c r="O63" s="288"/>
      <c r="P63" s="288">
        <f>N63+O63</f>
        <v>15</v>
      </c>
      <c r="Q63" s="349"/>
    </row>
    <row r="64" spans="1:17" s="67" customFormat="1" ht="18" customHeight="1" x14ac:dyDescent="0.25">
      <c r="A64" s="71"/>
      <c r="B64" s="226" t="s">
        <v>249</v>
      </c>
      <c r="C64" s="206">
        <v>801</v>
      </c>
      <c r="D64" s="72" t="s">
        <v>141</v>
      </c>
      <c r="E64" s="72" t="s">
        <v>143</v>
      </c>
      <c r="F64" s="72" t="s">
        <v>423</v>
      </c>
      <c r="G64" s="130"/>
      <c r="H64" s="164"/>
      <c r="I64" s="164"/>
      <c r="J64" s="116"/>
      <c r="K64" s="261">
        <f t="shared" ref="K64:P64" si="26">K65</f>
        <v>2</v>
      </c>
      <c r="L64" s="261">
        <f t="shared" si="26"/>
        <v>2</v>
      </c>
      <c r="M64" s="288">
        <f t="shared" si="26"/>
        <v>9</v>
      </c>
      <c r="N64" s="288">
        <f t="shared" si="26"/>
        <v>11</v>
      </c>
      <c r="O64" s="288">
        <f t="shared" si="26"/>
        <v>1</v>
      </c>
      <c r="P64" s="288">
        <f t="shared" si="26"/>
        <v>12</v>
      </c>
      <c r="Q64" s="349"/>
    </row>
    <row r="65" spans="1:17" s="67" customFormat="1" ht="31.5" customHeight="1" x14ac:dyDescent="0.25">
      <c r="A65" s="71"/>
      <c r="B65" s="226" t="s">
        <v>306</v>
      </c>
      <c r="C65" s="206">
        <v>801</v>
      </c>
      <c r="D65" s="72" t="s">
        <v>141</v>
      </c>
      <c r="E65" s="72" t="s">
        <v>143</v>
      </c>
      <c r="F65" s="72" t="s">
        <v>423</v>
      </c>
      <c r="G65" s="130" t="s">
        <v>428</v>
      </c>
      <c r="H65" s="164"/>
      <c r="I65" s="164"/>
      <c r="J65" s="116"/>
      <c r="K65" s="259">
        <v>2</v>
      </c>
      <c r="L65" s="259">
        <f>J65+K65</f>
        <v>2</v>
      </c>
      <c r="M65" s="288">
        <v>9</v>
      </c>
      <c r="N65" s="288">
        <f>L65+M65</f>
        <v>11</v>
      </c>
      <c r="O65" s="288">
        <v>1</v>
      </c>
      <c r="P65" s="288">
        <f>N65+O65</f>
        <v>12</v>
      </c>
      <c r="Q65" s="349"/>
    </row>
    <row r="66" spans="1:17" s="66" customFormat="1" ht="18" customHeight="1" x14ac:dyDescent="0.25">
      <c r="A66" s="109" t="s">
        <v>160</v>
      </c>
      <c r="B66" s="131" t="s">
        <v>132</v>
      </c>
      <c r="C66" s="207">
        <v>801</v>
      </c>
      <c r="D66" s="104" t="s">
        <v>138</v>
      </c>
      <c r="E66" s="104"/>
      <c r="F66" s="104"/>
      <c r="G66" s="132"/>
      <c r="H66" s="113">
        <f>H67+H72</f>
        <v>0</v>
      </c>
      <c r="I66" s="113">
        <f t="shared" ref="I66:L66" si="27">I72+I67</f>
        <v>200</v>
      </c>
      <c r="J66" s="113">
        <f t="shared" si="27"/>
        <v>372</v>
      </c>
      <c r="K66" s="261">
        <f t="shared" si="27"/>
        <v>377</v>
      </c>
      <c r="L66" s="261">
        <f t="shared" si="27"/>
        <v>749</v>
      </c>
      <c r="M66" s="289">
        <f>M72+M67</f>
        <v>100</v>
      </c>
      <c r="N66" s="289">
        <f>N72+N67</f>
        <v>849</v>
      </c>
      <c r="O66" s="289">
        <f>O72+O67</f>
        <v>430.8</v>
      </c>
      <c r="P66" s="289">
        <f>P72+P67</f>
        <v>1279.8</v>
      </c>
      <c r="Q66" s="349"/>
    </row>
    <row r="67" spans="1:17" s="66" customFormat="1" ht="18" customHeight="1" x14ac:dyDescent="0.25">
      <c r="A67" s="109" t="s">
        <v>161</v>
      </c>
      <c r="B67" s="136" t="s">
        <v>266</v>
      </c>
      <c r="C67" s="208">
        <v>801</v>
      </c>
      <c r="D67" s="109" t="s">
        <v>138</v>
      </c>
      <c r="E67" s="109" t="s">
        <v>142</v>
      </c>
      <c r="F67" s="109"/>
      <c r="G67" s="132"/>
      <c r="H67" s="113">
        <f t="shared" ref="H67:L67" si="28">H68</f>
        <v>0</v>
      </c>
      <c r="I67" s="113">
        <f t="shared" si="28"/>
        <v>100</v>
      </c>
      <c r="J67" s="113">
        <f t="shared" si="28"/>
        <v>100</v>
      </c>
      <c r="K67" s="261">
        <f t="shared" si="28"/>
        <v>0</v>
      </c>
      <c r="L67" s="261">
        <f t="shared" si="28"/>
        <v>100</v>
      </c>
      <c r="M67" s="289">
        <f>M68+M69</f>
        <v>100</v>
      </c>
      <c r="N67" s="289">
        <f>N68+N69</f>
        <v>200</v>
      </c>
      <c r="O67" s="289">
        <f>O68+O69</f>
        <v>0</v>
      </c>
      <c r="P67" s="289">
        <f>P68+P69</f>
        <v>200</v>
      </c>
      <c r="Q67" s="349"/>
    </row>
    <row r="68" spans="1:17" s="66" customFormat="1" ht="18" hidden="1" customHeight="1" x14ac:dyDescent="0.25">
      <c r="A68" s="71"/>
      <c r="B68" s="170" t="s">
        <v>277</v>
      </c>
      <c r="C68" s="72" t="s">
        <v>76</v>
      </c>
      <c r="D68" s="72" t="s">
        <v>138</v>
      </c>
      <c r="E68" s="72" t="s">
        <v>142</v>
      </c>
      <c r="F68" s="72" t="s">
        <v>417</v>
      </c>
      <c r="G68" s="165"/>
      <c r="H68" s="116">
        <f t="shared" ref="H68:L69" si="29">H71</f>
        <v>0</v>
      </c>
      <c r="I68" s="116">
        <f t="shared" si="29"/>
        <v>100</v>
      </c>
      <c r="J68" s="116">
        <f t="shared" si="29"/>
        <v>100</v>
      </c>
      <c r="K68" s="261">
        <f t="shared" si="29"/>
        <v>0</v>
      </c>
      <c r="L68" s="261">
        <f t="shared" si="29"/>
        <v>100</v>
      </c>
      <c r="M68" s="288">
        <f>M70</f>
        <v>-100</v>
      </c>
      <c r="N68" s="288">
        <f>N70</f>
        <v>0</v>
      </c>
      <c r="O68" s="288">
        <f>O70</f>
        <v>0</v>
      </c>
      <c r="P68" s="288">
        <f>P70</f>
        <v>0</v>
      </c>
      <c r="Q68" s="349"/>
    </row>
    <row r="69" spans="1:17" s="66" customFormat="1" ht="18" customHeight="1" x14ac:dyDescent="0.25">
      <c r="A69" s="71"/>
      <c r="B69" s="170" t="s">
        <v>277</v>
      </c>
      <c r="C69" s="72" t="s">
        <v>76</v>
      </c>
      <c r="D69" s="72" t="s">
        <v>138</v>
      </c>
      <c r="E69" s="72" t="s">
        <v>142</v>
      </c>
      <c r="F69" s="72" t="s">
        <v>437</v>
      </c>
      <c r="G69" s="165"/>
      <c r="H69" s="116">
        <f t="shared" si="29"/>
        <v>0</v>
      </c>
      <c r="I69" s="116">
        <f t="shared" si="29"/>
        <v>100</v>
      </c>
      <c r="J69" s="116">
        <f t="shared" si="29"/>
        <v>272</v>
      </c>
      <c r="K69" s="261">
        <f t="shared" si="29"/>
        <v>377</v>
      </c>
      <c r="L69" s="261">
        <f t="shared" si="29"/>
        <v>649</v>
      </c>
      <c r="M69" s="288">
        <v>200</v>
      </c>
      <c r="N69" s="288">
        <f>N71</f>
        <v>200</v>
      </c>
      <c r="O69" s="288"/>
      <c r="P69" s="288">
        <f>P71</f>
        <v>200</v>
      </c>
      <c r="Q69" s="349"/>
    </row>
    <row r="70" spans="1:17" s="66" customFormat="1" ht="31.5" hidden="1" x14ac:dyDescent="0.25">
      <c r="A70" s="71"/>
      <c r="B70" s="170" t="s">
        <v>306</v>
      </c>
      <c r="C70" s="72">
        <v>801</v>
      </c>
      <c r="D70" s="72" t="s">
        <v>138</v>
      </c>
      <c r="E70" s="72" t="s">
        <v>142</v>
      </c>
      <c r="F70" s="72" t="s">
        <v>417</v>
      </c>
      <c r="G70" s="165" t="s">
        <v>147</v>
      </c>
      <c r="H70" s="116"/>
      <c r="I70" s="116">
        <v>100</v>
      </c>
      <c r="J70" s="116">
        <v>100</v>
      </c>
      <c r="K70" s="261"/>
      <c r="L70" s="261">
        <f>J70+K70</f>
        <v>100</v>
      </c>
      <c r="M70" s="288">
        <v>-100</v>
      </c>
      <c r="N70" s="288">
        <f>L70+M70</f>
        <v>0</v>
      </c>
      <c r="O70" s="288"/>
      <c r="P70" s="288">
        <f>N70+O70</f>
        <v>0</v>
      </c>
      <c r="Q70" s="349"/>
    </row>
    <row r="71" spans="1:17" s="66" customFormat="1" ht="31.5" customHeight="1" x14ac:dyDescent="0.25">
      <c r="A71" s="71"/>
      <c r="B71" s="226" t="s">
        <v>306</v>
      </c>
      <c r="C71" s="206">
        <v>801</v>
      </c>
      <c r="D71" s="72" t="s">
        <v>138</v>
      </c>
      <c r="E71" s="72" t="s">
        <v>142</v>
      </c>
      <c r="F71" s="72" t="s">
        <v>437</v>
      </c>
      <c r="G71" s="165" t="s">
        <v>147</v>
      </c>
      <c r="H71" s="116"/>
      <c r="I71" s="116">
        <v>100</v>
      </c>
      <c r="J71" s="116">
        <v>100</v>
      </c>
      <c r="K71" s="261"/>
      <c r="L71" s="259">
        <f>J71+K71</f>
        <v>100</v>
      </c>
      <c r="M71" s="288">
        <v>100</v>
      </c>
      <c r="N71" s="288">
        <f>L71+M71</f>
        <v>200</v>
      </c>
      <c r="O71" s="288"/>
      <c r="P71" s="288">
        <f>N71+O71</f>
        <v>200</v>
      </c>
      <c r="Q71" s="349"/>
    </row>
    <row r="72" spans="1:17" s="66" customFormat="1" ht="18" customHeight="1" x14ac:dyDescent="0.25">
      <c r="A72" s="109" t="s">
        <v>161</v>
      </c>
      <c r="B72" s="136" t="s">
        <v>210</v>
      </c>
      <c r="C72" s="208">
        <v>801</v>
      </c>
      <c r="D72" s="109" t="s">
        <v>138</v>
      </c>
      <c r="E72" s="109" t="s">
        <v>211</v>
      </c>
      <c r="F72" s="109"/>
      <c r="G72" s="132"/>
      <c r="H72" s="113">
        <f>H73</f>
        <v>0</v>
      </c>
      <c r="I72" s="113">
        <f>I73</f>
        <v>100</v>
      </c>
      <c r="J72" s="113">
        <f>J73</f>
        <v>272</v>
      </c>
      <c r="K72" s="261">
        <f t="shared" ref="K72:P72" si="30">K73+K77</f>
        <v>377</v>
      </c>
      <c r="L72" s="261">
        <f t="shared" si="30"/>
        <v>649</v>
      </c>
      <c r="M72" s="289">
        <f t="shared" si="30"/>
        <v>0</v>
      </c>
      <c r="N72" s="289">
        <f t="shared" si="30"/>
        <v>649</v>
      </c>
      <c r="O72" s="289">
        <f t="shared" si="30"/>
        <v>430.8</v>
      </c>
      <c r="P72" s="289">
        <f t="shared" si="30"/>
        <v>1079.8</v>
      </c>
      <c r="Q72" s="349"/>
    </row>
    <row r="73" spans="1:17" s="67" customFormat="1" ht="31.5" x14ac:dyDescent="0.25">
      <c r="A73" s="71"/>
      <c r="B73" s="170" t="s">
        <v>250</v>
      </c>
      <c r="C73" s="72" t="s">
        <v>76</v>
      </c>
      <c r="D73" s="72" t="s">
        <v>138</v>
      </c>
      <c r="E73" s="72" t="s">
        <v>211</v>
      </c>
      <c r="F73" s="72" t="s">
        <v>201</v>
      </c>
      <c r="G73" s="165"/>
      <c r="H73" s="116">
        <f>H74+H75</f>
        <v>0</v>
      </c>
      <c r="I73" s="116">
        <f>I74</f>
        <v>100</v>
      </c>
      <c r="J73" s="116">
        <f>J74</f>
        <v>272</v>
      </c>
      <c r="K73" s="259">
        <f t="shared" ref="K73:P73" si="31">K74+K76</f>
        <v>250</v>
      </c>
      <c r="L73" s="259">
        <f t="shared" si="31"/>
        <v>522</v>
      </c>
      <c r="M73" s="288">
        <f t="shared" si="31"/>
        <v>0</v>
      </c>
      <c r="N73" s="288">
        <f t="shared" si="31"/>
        <v>522</v>
      </c>
      <c r="O73" s="288">
        <f t="shared" si="31"/>
        <v>430.8</v>
      </c>
      <c r="P73" s="288">
        <f t="shared" si="31"/>
        <v>952.8</v>
      </c>
      <c r="Q73" s="349"/>
    </row>
    <row r="74" spans="1:17" s="67" customFormat="1" ht="31.5" customHeight="1" x14ac:dyDescent="0.25">
      <c r="A74" s="71"/>
      <c r="B74" s="226" t="s">
        <v>306</v>
      </c>
      <c r="C74" s="206">
        <v>801</v>
      </c>
      <c r="D74" s="72" t="s">
        <v>138</v>
      </c>
      <c r="E74" s="72" t="s">
        <v>211</v>
      </c>
      <c r="F74" s="72" t="s">
        <v>201</v>
      </c>
      <c r="G74" s="165" t="s">
        <v>147</v>
      </c>
      <c r="H74" s="116"/>
      <c r="I74" s="116">
        <v>100</v>
      </c>
      <c r="J74" s="116">
        <v>272</v>
      </c>
      <c r="K74" s="259">
        <v>-22</v>
      </c>
      <c r="L74" s="259">
        <f>J74+K74</f>
        <v>250</v>
      </c>
      <c r="M74" s="288"/>
      <c r="N74" s="288">
        <f>L74+M74</f>
        <v>250</v>
      </c>
      <c r="O74" s="288"/>
      <c r="P74" s="288">
        <f>N74+O74</f>
        <v>250</v>
      </c>
      <c r="Q74" s="349"/>
    </row>
    <row r="75" spans="1:17" s="67" customFormat="1" ht="18" hidden="1" customHeight="1" x14ac:dyDescent="0.25">
      <c r="A75" s="71"/>
      <c r="B75" s="163" t="s">
        <v>165</v>
      </c>
      <c r="C75" s="206">
        <v>801</v>
      </c>
      <c r="D75" s="72" t="s">
        <v>138</v>
      </c>
      <c r="E75" s="72" t="s">
        <v>211</v>
      </c>
      <c r="F75" s="72" t="s">
        <v>201</v>
      </c>
      <c r="G75" s="165" t="s">
        <v>148</v>
      </c>
      <c r="H75" s="116"/>
      <c r="I75" s="116"/>
      <c r="J75" s="116"/>
      <c r="K75" s="259"/>
      <c r="L75" s="259"/>
      <c r="M75" s="288"/>
      <c r="N75" s="288"/>
      <c r="O75" s="288"/>
      <c r="P75" s="288"/>
      <c r="Q75" s="349"/>
    </row>
    <row r="76" spans="1:17" s="67" customFormat="1" ht="31.5" x14ac:dyDescent="0.25">
      <c r="A76" s="71"/>
      <c r="B76" s="163" t="s">
        <v>306</v>
      </c>
      <c r="C76" s="206">
        <v>801</v>
      </c>
      <c r="D76" s="72" t="s">
        <v>138</v>
      </c>
      <c r="E76" s="72" t="s">
        <v>211</v>
      </c>
      <c r="F76" s="72" t="s">
        <v>201</v>
      </c>
      <c r="G76" s="165" t="s">
        <v>429</v>
      </c>
      <c r="H76" s="116"/>
      <c r="I76" s="116">
        <v>100</v>
      </c>
      <c r="J76" s="116"/>
      <c r="K76" s="259">
        <v>272</v>
      </c>
      <c r="L76" s="259">
        <f>J76+K76</f>
        <v>272</v>
      </c>
      <c r="M76" s="288"/>
      <c r="N76" s="288">
        <f>L76+M76</f>
        <v>272</v>
      </c>
      <c r="O76" s="288">
        <v>430.8</v>
      </c>
      <c r="P76" s="288">
        <f>N76+O76</f>
        <v>702.8</v>
      </c>
      <c r="Q76" s="349"/>
    </row>
    <row r="77" spans="1:17" s="67" customFormat="1" ht="31.5" x14ac:dyDescent="0.25">
      <c r="A77" s="71"/>
      <c r="B77" s="163" t="s">
        <v>250</v>
      </c>
      <c r="C77" s="206">
        <v>801</v>
      </c>
      <c r="D77" s="72" t="s">
        <v>138</v>
      </c>
      <c r="E77" s="72" t="s">
        <v>211</v>
      </c>
      <c r="F77" s="72" t="s">
        <v>427</v>
      </c>
      <c r="G77" s="165"/>
      <c r="H77" s="116"/>
      <c r="I77" s="116"/>
      <c r="J77" s="116"/>
      <c r="K77" s="259">
        <f t="shared" ref="K77:P77" si="32">K78</f>
        <v>127</v>
      </c>
      <c r="L77" s="259">
        <f t="shared" si="32"/>
        <v>127</v>
      </c>
      <c r="M77" s="288">
        <f t="shared" si="32"/>
        <v>0</v>
      </c>
      <c r="N77" s="288">
        <f t="shared" si="32"/>
        <v>127</v>
      </c>
      <c r="O77" s="288">
        <f t="shared" si="32"/>
        <v>0</v>
      </c>
      <c r="P77" s="288">
        <f t="shared" si="32"/>
        <v>127</v>
      </c>
      <c r="Q77" s="349"/>
    </row>
    <row r="78" spans="1:17" s="67" customFormat="1" ht="31.5" x14ac:dyDescent="0.25">
      <c r="A78" s="71"/>
      <c r="B78" s="163" t="s">
        <v>306</v>
      </c>
      <c r="C78" s="206">
        <v>801</v>
      </c>
      <c r="D78" s="72" t="s">
        <v>138</v>
      </c>
      <c r="E78" s="72" t="s">
        <v>211</v>
      </c>
      <c r="F78" s="72" t="s">
        <v>427</v>
      </c>
      <c r="G78" s="165" t="s">
        <v>429</v>
      </c>
      <c r="H78" s="116"/>
      <c r="I78" s="116"/>
      <c r="J78" s="116"/>
      <c r="K78" s="259">
        <v>127</v>
      </c>
      <c r="L78" s="259">
        <f>J78+K78</f>
        <v>127</v>
      </c>
      <c r="M78" s="288"/>
      <c r="N78" s="288">
        <f>L78+M78</f>
        <v>127</v>
      </c>
      <c r="O78" s="288"/>
      <c r="P78" s="288">
        <f>N78+O78</f>
        <v>127</v>
      </c>
      <c r="Q78" s="349"/>
    </row>
    <row r="79" spans="1:17" s="66" customFormat="1" ht="18" customHeight="1" x14ac:dyDescent="0.25">
      <c r="A79" s="109" t="s">
        <v>163</v>
      </c>
      <c r="B79" s="126" t="s">
        <v>133</v>
      </c>
      <c r="C79" s="104" t="s">
        <v>76</v>
      </c>
      <c r="D79" s="109" t="s">
        <v>144</v>
      </c>
      <c r="E79" s="109"/>
      <c r="F79" s="109"/>
      <c r="G79" s="104"/>
      <c r="H79" s="111">
        <f>H80+H84+H93</f>
        <v>0</v>
      </c>
      <c r="I79" s="111">
        <f>I80+I84+I93</f>
        <v>0</v>
      </c>
      <c r="J79" s="111">
        <f>J80+J84+J93</f>
        <v>150</v>
      </c>
      <c r="K79" s="261">
        <f t="shared" ref="K79:P79" si="33">K80+K84+K93+K89</f>
        <v>606.70000000000005</v>
      </c>
      <c r="L79" s="261">
        <f t="shared" si="33"/>
        <v>756.7</v>
      </c>
      <c r="M79" s="289">
        <f t="shared" si="33"/>
        <v>284</v>
      </c>
      <c r="N79" s="289">
        <f t="shared" si="33"/>
        <v>1040.7</v>
      </c>
      <c r="O79" s="289">
        <f t="shared" si="33"/>
        <v>1680</v>
      </c>
      <c r="P79" s="289">
        <f t="shared" si="33"/>
        <v>2720.7</v>
      </c>
      <c r="Q79" s="349"/>
    </row>
    <row r="80" spans="1:17" s="66" customFormat="1" ht="18" hidden="1" customHeight="1" x14ac:dyDescent="0.25">
      <c r="A80" s="109" t="s">
        <v>166</v>
      </c>
      <c r="B80" s="126" t="s">
        <v>190</v>
      </c>
      <c r="C80" s="104" t="s">
        <v>76</v>
      </c>
      <c r="D80" s="109" t="s">
        <v>144</v>
      </c>
      <c r="E80" s="109" t="s">
        <v>135</v>
      </c>
      <c r="F80" s="109"/>
      <c r="G80" s="104"/>
      <c r="H80" s="111">
        <f>H81</f>
        <v>0</v>
      </c>
      <c r="I80" s="111"/>
      <c r="J80" s="111"/>
      <c r="K80" s="261"/>
      <c r="L80" s="261"/>
      <c r="M80" s="289"/>
      <c r="N80" s="289"/>
      <c r="O80" s="289"/>
      <c r="P80" s="289"/>
      <c r="Q80" s="349"/>
    </row>
    <row r="81" spans="1:17" s="67" customFormat="1" ht="33.75" hidden="1" customHeight="1" x14ac:dyDescent="0.25">
      <c r="A81" s="71"/>
      <c r="B81" s="170" t="s">
        <v>250</v>
      </c>
      <c r="C81" s="72" t="s">
        <v>76</v>
      </c>
      <c r="D81" s="72" t="s">
        <v>144</v>
      </c>
      <c r="E81" s="72" t="s">
        <v>135</v>
      </c>
      <c r="F81" s="72" t="s">
        <v>201</v>
      </c>
      <c r="G81" s="72"/>
      <c r="H81" s="116">
        <f>H82+H83</f>
        <v>0</v>
      </c>
      <c r="I81" s="116"/>
      <c r="J81" s="116"/>
      <c r="K81" s="259"/>
      <c r="L81" s="259"/>
      <c r="M81" s="288"/>
      <c r="N81" s="288"/>
      <c r="O81" s="288"/>
      <c r="P81" s="288"/>
      <c r="Q81" s="349"/>
    </row>
    <row r="82" spans="1:17" s="67" customFormat="1" ht="31.5" hidden="1" customHeight="1" x14ac:dyDescent="0.25">
      <c r="A82" s="71"/>
      <c r="B82" s="226" t="s">
        <v>306</v>
      </c>
      <c r="C82" s="206">
        <v>801</v>
      </c>
      <c r="D82" s="72" t="s">
        <v>144</v>
      </c>
      <c r="E82" s="72" t="s">
        <v>135</v>
      </c>
      <c r="F82" s="72" t="s">
        <v>201</v>
      </c>
      <c r="G82" s="72" t="s">
        <v>147</v>
      </c>
      <c r="H82" s="116"/>
      <c r="I82" s="116"/>
      <c r="J82" s="116"/>
      <c r="K82" s="259"/>
      <c r="L82" s="259"/>
      <c r="M82" s="288"/>
      <c r="N82" s="288"/>
      <c r="O82" s="288"/>
      <c r="P82" s="288"/>
      <c r="Q82" s="349"/>
    </row>
    <row r="83" spans="1:17" s="67" customFormat="1" ht="18" hidden="1" customHeight="1" x14ac:dyDescent="0.25">
      <c r="A83" s="71"/>
      <c r="B83" s="163" t="s">
        <v>131</v>
      </c>
      <c r="C83" s="206">
        <v>801</v>
      </c>
      <c r="D83" s="71" t="s">
        <v>144</v>
      </c>
      <c r="E83" s="71" t="s">
        <v>135</v>
      </c>
      <c r="F83" s="71" t="s">
        <v>201</v>
      </c>
      <c r="G83" s="72" t="s">
        <v>191</v>
      </c>
      <c r="H83" s="114"/>
      <c r="I83" s="114"/>
      <c r="J83" s="116"/>
      <c r="K83" s="259"/>
      <c r="L83" s="259"/>
      <c r="M83" s="288"/>
      <c r="N83" s="288"/>
      <c r="O83" s="288"/>
      <c r="P83" s="288"/>
      <c r="Q83" s="349"/>
    </row>
    <row r="84" spans="1:17" s="66" customFormat="1" ht="18" hidden="1" customHeight="1" x14ac:dyDescent="0.25">
      <c r="A84" s="109" t="s">
        <v>271</v>
      </c>
      <c r="B84" s="136" t="s">
        <v>264</v>
      </c>
      <c r="C84" s="208">
        <v>801</v>
      </c>
      <c r="D84" s="109" t="s">
        <v>144</v>
      </c>
      <c r="E84" s="109" t="s">
        <v>136</v>
      </c>
      <c r="F84" s="109"/>
      <c r="G84" s="104"/>
      <c r="H84" s="115">
        <f>H85+H87</f>
        <v>0</v>
      </c>
      <c r="I84" s="115"/>
      <c r="J84" s="111"/>
      <c r="K84" s="261"/>
      <c r="L84" s="261"/>
      <c r="M84" s="289"/>
      <c r="N84" s="289"/>
      <c r="O84" s="289"/>
      <c r="P84" s="289"/>
      <c r="Q84" s="349"/>
    </row>
    <row r="85" spans="1:17" s="67" customFormat="1" ht="31.5" hidden="1" customHeight="1" x14ac:dyDescent="0.25">
      <c r="A85" s="71"/>
      <c r="B85" s="163" t="s">
        <v>250</v>
      </c>
      <c r="C85" s="206">
        <v>801</v>
      </c>
      <c r="D85" s="72" t="s">
        <v>144</v>
      </c>
      <c r="E85" s="72" t="s">
        <v>136</v>
      </c>
      <c r="F85" s="72" t="s">
        <v>201</v>
      </c>
      <c r="G85" s="72"/>
      <c r="H85" s="116">
        <f>H86</f>
        <v>0</v>
      </c>
      <c r="I85" s="116"/>
      <c r="J85" s="116"/>
      <c r="K85" s="259"/>
      <c r="L85" s="259"/>
      <c r="M85" s="288"/>
      <c r="N85" s="288"/>
      <c r="O85" s="288"/>
      <c r="P85" s="288"/>
      <c r="Q85" s="349"/>
    </row>
    <row r="86" spans="1:17" s="67" customFormat="1" ht="31.5" hidden="1" customHeight="1" x14ac:dyDescent="0.25">
      <c r="A86" s="71"/>
      <c r="B86" s="226" t="s">
        <v>306</v>
      </c>
      <c r="C86" s="206">
        <v>801</v>
      </c>
      <c r="D86" s="72" t="s">
        <v>144</v>
      </c>
      <c r="E86" s="72" t="s">
        <v>136</v>
      </c>
      <c r="F86" s="72" t="s">
        <v>272</v>
      </c>
      <c r="G86" s="72" t="s">
        <v>147</v>
      </c>
      <c r="H86" s="114"/>
      <c r="I86" s="114"/>
      <c r="J86" s="116"/>
      <c r="K86" s="259"/>
      <c r="L86" s="259"/>
      <c r="M86" s="288"/>
      <c r="N86" s="288"/>
      <c r="O86" s="288"/>
      <c r="P86" s="288"/>
      <c r="Q86" s="349"/>
    </row>
    <row r="87" spans="1:17" s="67" customFormat="1" ht="18" hidden="1" customHeight="1" x14ac:dyDescent="0.25">
      <c r="A87" s="71"/>
      <c r="B87" s="163" t="s">
        <v>209</v>
      </c>
      <c r="C87" s="206">
        <v>801</v>
      </c>
      <c r="D87" s="72" t="s">
        <v>144</v>
      </c>
      <c r="E87" s="72" t="s">
        <v>136</v>
      </c>
      <c r="F87" s="72" t="s">
        <v>355</v>
      </c>
      <c r="G87" s="165"/>
      <c r="H87" s="114">
        <f>H88</f>
        <v>0</v>
      </c>
      <c r="I87" s="114"/>
      <c r="J87" s="114"/>
      <c r="K87" s="259"/>
      <c r="L87" s="259"/>
      <c r="M87" s="288"/>
      <c r="N87" s="288"/>
      <c r="O87" s="288"/>
      <c r="P87" s="288"/>
      <c r="Q87" s="349"/>
    </row>
    <row r="88" spans="1:17" s="67" customFormat="1" ht="31.5" hidden="1" customHeight="1" x14ac:dyDescent="0.25">
      <c r="A88" s="71"/>
      <c r="B88" s="226" t="s">
        <v>306</v>
      </c>
      <c r="C88" s="206">
        <v>801</v>
      </c>
      <c r="D88" s="72" t="s">
        <v>144</v>
      </c>
      <c r="E88" s="72" t="s">
        <v>136</v>
      </c>
      <c r="F88" s="72" t="s">
        <v>355</v>
      </c>
      <c r="G88" s="165" t="s">
        <v>147</v>
      </c>
      <c r="H88" s="116"/>
      <c r="I88" s="116"/>
      <c r="J88" s="100"/>
      <c r="K88" s="259"/>
      <c r="L88" s="259"/>
      <c r="M88" s="288"/>
      <c r="N88" s="288"/>
      <c r="O88" s="288"/>
      <c r="P88" s="288"/>
      <c r="Q88" s="349"/>
    </row>
    <row r="89" spans="1:17" s="67" customFormat="1" ht="18" customHeight="1" x14ac:dyDescent="0.25">
      <c r="A89" s="71"/>
      <c r="B89" s="277" t="s">
        <v>264</v>
      </c>
      <c r="C89" s="208">
        <v>801</v>
      </c>
      <c r="D89" s="104" t="s">
        <v>144</v>
      </c>
      <c r="E89" s="104" t="s">
        <v>136</v>
      </c>
      <c r="F89" s="72"/>
      <c r="G89" s="165"/>
      <c r="H89" s="116"/>
      <c r="I89" s="116"/>
      <c r="J89" s="100"/>
      <c r="K89" s="261">
        <f t="shared" ref="K89:P89" si="34">K90</f>
        <v>244.2</v>
      </c>
      <c r="L89" s="261">
        <f t="shared" si="34"/>
        <v>244.2</v>
      </c>
      <c r="M89" s="288">
        <f t="shared" si="34"/>
        <v>241</v>
      </c>
      <c r="N89" s="288">
        <f t="shared" si="34"/>
        <v>485.2</v>
      </c>
      <c r="O89" s="288">
        <f t="shared" si="34"/>
        <v>590</v>
      </c>
      <c r="P89" s="288">
        <f t="shared" si="34"/>
        <v>1075.2</v>
      </c>
      <c r="Q89" s="349"/>
    </row>
    <row r="90" spans="1:17" s="67" customFormat="1" ht="18" customHeight="1" x14ac:dyDescent="0.25">
      <c r="A90" s="71"/>
      <c r="B90" s="226" t="s">
        <v>209</v>
      </c>
      <c r="C90" s="206">
        <v>801</v>
      </c>
      <c r="D90" s="72" t="s">
        <v>144</v>
      </c>
      <c r="E90" s="72" t="s">
        <v>136</v>
      </c>
      <c r="F90" s="72" t="s">
        <v>355</v>
      </c>
      <c r="G90" s="165"/>
      <c r="H90" s="116"/>
      <c r="I90" s="116"/>
      <c r="J90" s="100"/>
      <c r="K90" s="259">
        <f t="shared" ref="K90:P90" si="35">K91+K92</f>
        <v>244.2</v>
      </c>
      <c r="L90" s="259">
        <f t="shared" si="35"/>
        <v>244.2</v>
      </c>
      <c r="M90" s="288">
        <f t="shared" si="35"/>
        <v>241</v>
      </c>
      <c r="N90" s="288">
        <f t="shared" si="35"/>
        <v>485.2</v>
      </c>
      <c r="O90" s="288">
        <f t="shared" si="35"/>
        <v>590</v>
      </c>
      <c r="P90" s="288">
        <f t="shared" si="35"/>
        <v>1075.2</v>
      </c>
      <c r="Q90" s="349"/>
    </row>
    <row r="91" spans="1:17" s="67" customFormat="1" ht="31.5" customHeight="1" x14ac:dyDescent="0.25">
      <c r="A91" s="71"/>
      <c r="B91" s="226" t="s">
        <v>306</v>
      </c>
      <c r="C91" s="206">
        <v>801</v>
      </c>
      <c r="D91" s="72" t="s">
        <v>144</v>
      </c>
      <c r="E91" s="72" t="s">
        <v>136</v>
      </c>
      <c r="F91" s="72" t="s">
        <v>355</v>
      </c>
      <c r="G91" s="165" t="s">
        <v>147</v>
      </c>
      <c r="H91" s="116"/>
      <c r="I91" s="116"/>
      <c r="J91" s="100"/>
      <c r="K91" s="259">
        <v>212.2</v>
      </c>
      <c r="L91" s="259">
        <f>J91+K91</f>
        <v>212.2</v>
      </c>
      <c r="M91" s="288">
        <v>241</v>
      </c>
      <c r="N91" s="288">
        <f>L91+M91</f>
        <v>453.2</v>
      </c>
      <c r="O91" s="288">
        <v>582</v>
      </c>
      <c r="P91" s="288">
        <f>N91+O91</f>
        <v>1035.2</v>
      </c>
      <c r="Q91" s="349"/>
    </row>
    <row r="92" spans="1:17" s="67" customFormat="1" ht="31.5" customHeight="1" x14ac:dyDescent="0.25">
      <c r="A92" s="71"/>
      <c r="B92" s="226" t="s">
        <v>306</v>
      </c>
      <c r="C92" s="206">
        <v>801</v>
      </c>
      <c r="D92" s="72" t="s">
        <v>144</v>
      </c>
      <c r="E92" s="72" t="s">
        <v>136</v>
      </c>
      <c r="F92" s="72" t="s">
        <v>355</v>
      </c>
      <c r="G92" s="165" t="s">
        <v>429</v>
      </c>
      <c r="H92" s="116"/>
      <c r="I92" s="116"/>
      <c r="J92" s="100"/>
      <c r="K92" s="259">
        <v>32</v>
      </c>
      <c r="L92" s="259">
        <f>J92+K92</f>
        <v>32</v>
      </c>
      <c r="M92" s="288"/>
      <c r="N92" s="288">
        <f>L92+M92</f>
        <v>32</v>
      </c>
      <c r="O92" s="288">
        <v>8</v>
      </c>
      <c r="P92" s="288">
        <f>N92+O92</f>
        <v>40</v>
      </c>
      <c r="Q92" s="349"/>
    </row>
    <row r="93" spans="1:17" s="66" customFormat="1" ht="18" customHeight="1" x14ac:dyDescent="0.25">
      <c r="A93" s="109" t="s">
        <v>270</v>
      </c>
      <c r="B93" s="126" t="s">
        <v>41</v>
      </c>
      <c r="C93" s="104" t="s">
        <v>76</v>
      </c>
      <c r="D93" s="109" t="s">
        <v>144</v>
      </c>
      <c r="E93" s="109" t="s">
        <v>141</v>
      </c>
      <c r="F93" s="109"/>
      <c r="G93" s="104"/>
      <c r="H93" s="111">
        <f t="shared" ref="H93:P94" si="36">H94</f>
        <v>0</v>
      </c>
      <c r="I93" s="111">
        <f t="shared" si="36"/>
        <v>0</v>
      </c>
      <c r="J93" s="111">
        <f t="shared" si="36"/>
        <v>150</v>
      </c>
      <c r="K93" s="261">
        <f t="shared" si="36"/>
        <v>362.5</v>
      </c>
      <c r="L93" s="261">
        <f t="shared" si="36"/>
        <v>512.5</v>
      </c>
      <c r="M93" s="289">
        <f t="shared" si="36"/>
        <v>43</v>
      </c>
      <c r="N93" s="289">
        <f t="shared" si="36"/>
        <v>555.5</v>
      </c>
      <c r="O93" s="289">
        <f t="shared" si="36"/>
        <v>1090</v>
      </c>
      <c r="P93" s="289">
        <f t="shared" si="36"/>
        <v>1645.5</v>
      </c>
      <c r="Q93" s="349"/>
    </row>
    <row r="94" spans="1:17" s="66" customFormat="1" ht="18" customHeight="1" x14ac:dyDescent="0.25">
      <c r="A94" s="73"/>
      <c r="B94" s="128" t="s">
        <v>251</v>
      </c>
      <c r="C94" s="72" t="s">
        <v>76</v>
      </c>
      <c r="D94" s="72" t="s">
        <v>144</v>
      </c>
      <c r="E94" s="72" t="s">
        <v>141</v>
      </c>
      <c r="F94" s="72" t="s">
        <v>214</v>
      </c>
      <c r="G94" s="165"/>
      <c r="H94" s="114">
        <f t="shared" si="36"/>
        <v>0</v>
      </c>
      <c r="I94" s="114">
        <f t="shared" si="36"/>
        <v>0</v>
      </c>
      <c r="J94" s="114">
        <f t="shared" si="36"/>
        <v>150</v>
      </c>
      <c r="K94" s="259">
        <f t="shared" si="36"/>
        <v>362.5</v>
      </c>
      <c r="L94" s="261">
        <f t="shared" si="36"/>
        <v>512.5</v>
      </c>
      <c r="M94" s="289">
        <f t="shared" si="36"/>
        <v>43</v>
      </c>
      <c r="N94" s="289">
        <f t="shared" si="36"/>
        <v>555.5</v>
      </c>
      <c r="O94" s="289">
        <f>O95+O96</f>
        <v>1090</v>
      </c>
      <c r="P94" s="289">
        <f>P95+P96</f>
        <v>1645.5</v>
      </c>
      <c r="Q94" s="349"/>
    </row>
    <row r="95" spans="1:17" s="66" customFormat="1" ht="31.5" customHeight="1" x14ac:dyDescent="0.25">
      <c r="A95" s="73"/>
      <c r="B95" s="226" t="s">
        <v>306</v>
      </c>
      <c r="C95" s="206">
        <v>801</v>
      </c>
      <c r="D95" s="72" t="s">
        <v>144</v>
      </c>
      <c r="E95" s="72" t="s">
        <v>141</v>
      </c>
      <c r="F95" s="72" t="s">
        <v>214</v>
      </c>
      <c r="G95" s="165" t="s">
        <v>147</v>
      </c>
      <c r="H95" s="116"/>
      <c r="I95" s="116"/>
      <c r="J95" s="100">
        <v>150</v>
      </c>
      <c r="K95" s="259">
        <v>362.5</v>
      </c>
      <c r="L95" s="259">
        <f>J95+K95</f>
        <v>512.5</v>
      </c>
      <c r="M95" s="288">
        <v>43</v>
      </c>
      <c r="N95" s="288">
        <f>L95+M95</f>
        <v>555.5</v>
      </c>
      <c r="O95" s="288">
        <v>290</v>
      </c>
      <c r="P95" s="288">
        <f>N95+O95</f>
        <v>845.5</v>
      </c>
      <c r="Q95" s="349"/>
    </row>
    <row r="96" spans="1:17" s="66" customFormat="1" ht="31.5" customHeight="1" x14ac:dyDescent="0.25">
      <c r="A96" s="73"/>
      <c r="B96" s="226" t="s">
        <v>306</v>
      </c>
      <c r="C96" s="206">
        <v>801</v>
      </c>
      <c r="D96" s="72" t="s">
        <v>144</v>
      </c>
      <c r="E96" s="72" t="s">
        <v>141</v>
      </c>
      <c r="F96" s="72" t="s">
        <v>443</v>
      </c>
      <c r="G96" s="165" t="s">
        <v>147</v>
      </c>
      <c r="H96" s="116"/>
      <c r="I96" s="116"/>
      <c r="J96" s="100"/>
      <c r="K96" s="259"/>
      <c r="L96" s="259"/>
      <c r="M96" s="288"/>
      <c r="N96" s="288"/>
      <c r="O96" s="288">
        <v>800</v>
      </c>
      <c r="P96" s="288">
        <f>N96+O96</f>
        <v>800</v>
      </c>
      <c r="Q96" s="349"/>
    </row>
    <row r="97" spans="1:17" s="66" customFormat="1" ht="18" customHeight="1" x14ac:dyDescent="0.25">
      <c r="A97" s="109" t="s">
        <v>164</v>
      </c>
      <c r="B97" s="126" t="s">
        <v>162</v>
      </c>
      <c r="C97" s="104" t="s">
        <v>76</v>
      </c>
      <c r="D97" s="109" t="s">
        <v>145</v>
      </c>
      <c r="E97" s="109"/>
      <c r="F97" s="109"/>
      <c r="G97" s="104"/>
      <c r="H97" s="111">
        <f t="shared" ref="H97:P97" si="37">H98</f>
        <v>0</v>
      </c>
      <c r="I97" s="111">
        <f t="shared" si="37"/>
        <v>46.53</v>
      </c>
      <c r="J97" s="111">
        <f t="shared" si="37"/>
        <v>2001.6</v>
      </c>
      <c r="K97" s="261">
        <f t="shared" si="37"/>
        <v>4.7500000000000036</v>
      </c>
      <c r="L97" s="261">
        <f t="shared" si="37"/>
        <v>2006.3500000000001</v>
      </c>
      <c r="M97" s="289">
        <f t="shared" si="37"/>
        <v>29.7</v>
      </c>
      <c r="N97" s="289">
        <f t="shared" si="37"/>
        <v>2036.05</v>
      </c>
      <c r="O97" s="289">
        <f t="shared" si="37"/>
        <v>1300</v>
      </c>
      <c r="P97" s="289">
        <f t="shared" si="37"/>
        <v>3306.0499999999993</v>
      </c>
      <c r="Q97" s="349"/>
    </row>
    <row r="98" spans="1:17" s="66" customFormat="1" ht="18" customHeight="1" x14ac:dyDescent="0.25">
      <c r="A98" s="109" t="s">
        <v>167</v>
      </c>
      <c r="B98" s="126" t="s">
        <v>40</v>
      </c>
      <c r="C98" s="104" t="s">
        <v>76</v>
      </c>
      <c r="D98" s="109" t="s">
        <v>145</v>
      </c>
      <c r="E98" s="109" t="s">
        <v>135</v>
      </c>
      <c r="F98" s="109"/>
      <c r="G98" s="104"/>
      <c r="H98" s="111">
        <f>H100</f>
        <v>0</v>
      </c>
      <c r="I98" s="111">
        <f>I100</f>
        <v>46.53</v>
      </c>
      <c r="J98" s="111">
        <f>J100</f>
        <v>2001.6</v>
      </c>
      <c r="K98" s="259">
        <f t="shared" ref="K98:P98" si="38">K100+K99</f>
        <v>4.7500000000000036</v>
      </c>
      <c r="L98" s="261">
        <f t="shared" si="38"/>
        <v>2006.3500000000001</v>
      </c>
      <c r="M98" s="289">
        <f t="shared" si="38"/>
        <v>29.7</v>
      </c>
      <c r="N98" s="289">
        <f t="shared" si="38"/>
        <v>2036.05</v>
      </c>
      <c r="O98" s="289">
        <f t="shared" si="38"/>
        <v>1300</v>
      </c>
      <c r="P98" s="289">
        <f t="shared" si="38"/>
        <v>3306.0499999999993</v>
      </c>
      <c r="Q98" s="349"/>
    </row>
    <row r="99" spans="1:17" s="66" customFormat="1" ht="18" customHeight="1" x14ac:dyDescent="0.25">
      <c r="A99" s="109"/>
      <c r="B99" s="128" t="s">
        <v>252</v>
      </c>
      <c r="C99" s="72" t="s">
        <v>76</v>
      </c>
      <c r="D99" s="71" t="s">
        <v>145</v>
      </c>
      <c r="E99" s="71" t="s">
        <v>135</v>
      </c>
      <c r="F99" s="71" t="s">
        <v>430</v>
      </c>
      <c r="G99" s="104"/>
      <c r="H99" s="111"/>
      <c r="I99" s="111"/>
      <c r="J99" s="111"/>
      <c r="K99" s="259">
        <f t="shared" ref="K99:P99" si="39">K107</f>
        <v>17.760000000000002</v>
      </c>
      <c r="L99" s="261">
        <f t="shared" si="39"/>
        <v>17.760000000000002</v>
      </c>
      <c r="M99" s="289">
        <f t="shared" si="39"/>
        <v>0</v>
      </c>
      <c r="N99" s="289">
        <f t="shared" si="39"/>
        <v>17.760000000000002</v>
      </c>
      <c r="O99" s="289">
        <f t="shared" si="39"/>
        <v>200</v>
      </c>
      <c r="P99" s="289">
        <f t="shared" si="39"/>
        <v>217.76</v>
      </c>
      <c r="Q99" s="349"/>
    </row>
    <row r="100" spans="1:17" s="66" customFormat="1" ht="18" customHeight="1" x14ac:dyDescent="0.25">
      <c r="A100" s="73"/>
      <c r="B100" s="128" t="s">
        <v>252</v>
      </c>
      <c r="C100" s="72" t="s">
        <v>76</v>
      </c>
      <c r="D100" s="71" t="s">
        <v>145</v>
      </c>
      <c r="E100" s="71" t="s">
        <v>135</v>
      </c>
      <c r="F100" s="71" t="s">
        <v>202</v>
      </c>
      <c r="G100" s="165"/>
      <c r="H100" s="114">
        <f>SUM(H101:H106)</f>
        <v>0</v>
      </c>
      <c r="I100" s="114">
        <f t="shared" ref="I100:N100" si="40">I101+I102+I103+I104+I105+I106</f>
        <v>46.53</v>
      </c>
      <c r="J100" s="114">
        <f t="shared" si="40"/>
        <v>2001.6</v>
      </c>
      <c r="K100" s="259">
        <f t="shared" si="40"/>
        <v>-13.009999999999998</v>
      </c>
      <c r="L100" s="261">
        <f t="shared" si="40"/>
        <v>1988.5900000000001</v>
      </c>
      <c r="M100" s="289">
        <f t="shared" si="40"/>
        <v>29.7</v>
      </c>
      <c r="N100" s="289">
        <f t="shared" si="40"/>
        <v>2018.29</v>
      </c>
      <c r="O100" s="289">
        <f>O101+O102+O103+O104+O105+O106</f>
        <v>1100</v>
      </c>
      <c r="P100" s="289">
        <f t="shared" ref="P100" si="41">P101+P102+P103+P104+P105+P106</f>
        <v>3088.2899999999995</v>
      </c>
      <c r="Q100" s="349"/>
    </row>
    <row r="101" spans="1:17" s="66" customFormat="1" ht="31.5" customHeight="1" x14ac:dyDescent="0.25">
      <c r="A101" s="73"/>
      <c r="B101" s="159" t="s">
        <v>305</v>
      </c>
      <c r="C101" s="206">
        <v>801</v>
      </c>
      <c r="D101" s="72" t="s">
        <v>145</v>
      </c>
      <c r="E101" s="72" t="s">
        <v>135</v>
      </c>
      <c r="F101" s="72" t="s">
        <v>202</v>
      </c>
      <c r="G101" s="165" t="s">
        <v>139</v>
      </c>
      <c r="H101" s="116"/>
      <c r="I101" s="116"/>
      <c r="J101" s="100">
        <v>45</v>
      </c>
      <c r="K101" s="261"/>
      <c r="L101" s="259">
        <f t="shared" ref="L101:L106" si="42">J101+K101</f>
        <v>45</v>
      </c>
      <c r="M101" s="288">
        <v>30</v>
      </c>
      <c r="N101" s="288">
        <f t="shared" ref="N101:P107" si="43">L101+M101</f>
        <v>75</v>
      </c>
      <c r="O101" s="288">
        <v>15</v>
      </c>
      <c r="P101" s="288">
        <f t="shared" si="43"/>
        <v>90</v>
      </c>
      <c r="Q101" s="349"/>
    </row>
    <row r="102" spans="1:17" s="66" customFormat="1" ht="31.5" customHeight="1" x14ac:dyDescent="0.25">
      <c r="A102" s="73"/>
      <c r="B102" s="226" t="s">
        <v>306</v>
      </c>
      <c r="C102" s="206">
        <v>801</v>
      </c>
      <c r="D102" s="72" t="s">
        <v>145</v>
      </c>
      <c r="E102" s="72" t="s">
        <v>135</v>
      </c>
      <c r="F102" s="72" t="s">
        <v>202</v>
      </c>
      <c r="G102" s="165" t="s">
        <v>147</v>
      </c>
      <c r="H102" s="116"/>
      <c r="I102" s="238">
        <v>-243.5</v>
      </c>
      <c r="J102" s="235">
        <v>731.67</v>
      </c>
      <c r="K102" s="259">
        <v>-18.309999999999999</v>
      </c>
      <c r="L102" s="259">
        <f t="shared" si="42"/>
        <v>713.36</v>
      </c>
      <c r="M102" s="288"/>
      <c r="N102" s="288">
        <f t="shared" si="43"/>
        <v>713.36</v>
      </c>
      <c r="O102" s="288">
        <v>1113.3</v>
      </c>
      <c r="P102" s="288">
        <v>1796.36</v>
      </c>
      <c r="Q102" s="349"/>
    </row>
    <row r="103" spans="1:17" s="66" customFormat="1" ht="18" customHeight="1" x14ac:dyDescent="0.25">
      <c r="A103" s="73"/>
      <c r="B103" s="163" t="s">
        <v>131</v>
      </c>
      <c r="C103" s="206">
        <v>801</v>
      </c>
      <c r="D103" s="71" t="s">
        <v>145</v>
      </c>
      <c r="E103" s="71" t="s">
        <v>135</v>
      </c>
      <c r="F103" s="72" t="s">
        <v>202</v>
      </c>
      <c r="G103" s="165" t="s">
        <v>191</v>
      </c>
      <c r="H103" s="114"/>
      <c r="I103" s="114">
        <v>280</v>
      </c>
      <c r="J103" s="100">
        <v>530</v>
      </c>
      <c r="K103" s="261"/>
      <c r="L103" s="259">
        <f t="shared" si="42"/>
        <v>530</v>
      </c>
      <c r="M103" s="288"/>
      <c r="N103" s="288">
        <f t="shared" si="43"/>
        <v>530</v>
      </c>
      <c r="O103" s="288">
        <v>-15</v>
      </c>
      <c r="P103" s="288">
        <f t="shared" si="43"/>
        <v>515</v>
      </c>
      <c r="Q103" s="349"/>
    </row>
    <row r="104" spans="1:17" s="66" customFormat="1" ht="18" customHeight="1" x14ac:dyDescent="0.25">
      <c r="A104" s="73"/>
      <c r="B104" s="163" t="s">
        <v>192</v>
      </c>
      <c r="C104" s="206">
        <v>801</v>
      </c>
      <c r="D104" s="71" t="s">
        <v>145</v>
      </c>
      <c r="E104" s="71" t="s">
        <v>135</v>
      </c>
      <c r="F104" s="72" t="s">
        <v>202</v>
      </c>
      <c r="G104" s="165" t="s">
        <v>203</v>
      </c>
      <c r="H104" s="114"/>
      <c r="I104" s="114"/>
      <c r="J104" s="100">
        <v>20</v>
      </c>
      <c r="K104" s="261"/>
      <c r="L104" s="259">
        <f t="shared" si="42"/>
        <v>20</v>
      </c>
      <c r="M104" s="288"/>
      <c r="N104" s="288">
        <f t="shared" si="43"/>
        <v>20</v>
      </c>
      <c r="O104" s="288">
        <v>-5</v>
      </c>
      <c r="P104" s="288">
        <f t="shared" si="43"/>
        <v>15</v>
      </c>
      <c r="Q104" s="349"/>
    </row>
    <row r="105" spans="1:17" s="66" customFormat="1" ht="18" customHeight="1" x14ac:dyDescent="0.25">
      <c r="A105" s="73"/>
      <c r="B105" s="163" t="s">
        <v>193</v>
      </c>
      <c r="C105" s="206">
        <v>801</v>
      </c>
      <c r="D105" s="71" t="s">
        <v>145</v>
      </c>
      <c r="E105" s="71" t="s">
        <v>135</v>
      </c>
      <c r="F105" s="72" t="s">
        <v>202</v>
      </c>
      <c r="G105" s="165" t="s">
        <v>194</v>
      </c>
      <c r="H105" s="114"/>
      <c r="I105" s="114">
        <v>10</v>
      </c>
      <c r="J105" s="100">
        <v>15</v>
      </c>
      <c r="K105" s="261">
        <v>5</v>
      </c>
      <c r="L105" s="259">
        <f t="shared" si="42"/>
        <v>20</v>
      </c>
      <c r="M105" s="288"/>
      <c r="N105" s="288">
        <f t="shared" si="43"/>
        <v>20</v>
      </c>
      <c r="O105" s="288">
        <v>-8</v>
      </c>
      <c r="P105" s="288">
        <f t="shared" si="43"/>
        <v>12</v>
      </c>
      <c r="Q105" s="349"/>
    </row>
    <row r="106" spans="1:17" s="66" customFormat="1" ht="18" customHeight="1" x14ac:dyDescent="0.25">
      <c r="A106" s="73"/>
      <c r="B106" s="163" t="s">
        <v>165</v>
      </c>
      <c r="C106" s="206">
        <v>801</v>
      </c>
      <c r="D106" s="71" t="s">
        <v>145</v>
      </c>
      <c r="E106" s="71" t="s">
        <v>135</v>
      </c>
      <c r="F106" s="72" t="s">
        <v>202</v>
      </c>
      <c r="G106" s="165" t="s">
        <v>148</v>
      </c>
      <c r="H106" s="114"/>
      <c r="I106" s="237">
        <v>0.03</v>
      </c>
      <c r="J106" s="235">
        <v>659.93</v>
      </c>
      <c r="K106" s="261">
        <v>0.3</v>
      </c>
      <c r="L106" s="259">
        <f t="shared" si="42"/>
        <v>660.2299999999999</v>
      </c>
      <c r="M106" s="288">
        <v>-0.3</v>
      </c>
      <c r="N106" s="288">
        <f t="shared" si="43"/>
        <v>659.93</v>
      </c>
      <c r="O106" s="288">
        <v>-0.3</v>
      </c>
      <c r="P106" s="288">
        <v>659.93</v>
      </c>
      <c r="Q106" s="349"/>
    </row>
    <row r="107" spans="1:17" s="66" customFormat="1" ht="31.5" customHeight="1" x14ac:dyDescent="0.25">
      <c r="A107" s="73"/>
      <c r="B107" s="226" t="s">
        <v>306</v>
      </c>
      <c r="C107" s="206">
        <v>801</v>
      </c>
      <c r="D107" s="120" t="s">
        <v>145</v>
      </c>
      <c r="E107" s="120" t="s">
        <v>135</v>
      </c>
      <c r="F107" s="72" t="s">
        <v>430</v>
      </c>
      <c r="G107" s="165" t="s">
        <v>147</v>
      </c>
      <c r="H107" s="114"/>
      <c r="I107" s="237"/>
      <c r="J107" s="235"/>
      <c r="K107" s="259">
        <v>17.760000000000002</v>
      </c>
      <c r="L107" s="259">
        <v>17.760000000000002</v>
      </c>
      <c r="M107" s="289"/>
      <c r="N107" s="289">
        <v>17.760000000000002</v>
      </c>
      <c r="O107" s="288">
        <v>200</v>
      </c>
      <c r="P107" s="288">
        <f t="shared" si="43"/>
        <v>217.76</v>
      </c>
      <c r="Q107" s="349"/>
    </row>
    <row r="108" spans="1:17" s="66" customFormat="1" ht="18" customHeight="1" x14ac:dyDescent="0.25">
      <c r="A108" s="109" t="s">
        <v>170</v>
      </c>
      <c r="B108" s="80" t="s">
        <v>134</v>
      </c>
      <c r="C108" s="102">
        <v>801</v>
      </c>
      <c r="D108" s="109" t="s">
        <v>146</v>
      </c>
      <c r="E108" s="109"/>
      <c r="F108" s="109"/>
      <c r="G108" s="104"/>
      <c r="H108" s="111">
        <f t="shared" ref="H108:P108" si="44">H109</f>
        <v>0</v>
      </c>
      <c r="I108" s="111">
        <f t="shared" si="44"/>
        <v>708.6</v>
      </c>
      <c r="J108" s="111">
        <f t="shared" si="44"/>
        <v>2157.1999999999998</v>
      </c>
      <c r="K108" s="261">
        <f t="shared" si="44"/>
        <v>80.899999999999991</v>
      </c>
      <c r="L108" s="261">
        <f t="shared" si="44"/>
        <v>2238.1</v>
      </c>
      <c r="M108" s="289">
        <f t="shared" si="44"/>
        <v>0</v>
      </c>
      <c r="N108" s="289">
        <f t="shared" si="44"/>
        <v>2238.1</v>
      </c>
      <c r="O108" s="289">
        <f t="shared" si="44"/>
        <v>231.5</v>
      </c>
      <c r="P108" s="289">
        <f t="shared" si="44"/>
        <v>2469.6</v>
      </c>
      <c r="Q108" s="349"/>
    </row>
    <row r="109" spans="1:17" s="66" customFormat="1" ht="18" customHeight="1" x14ac:dyDescent="0.25">
      <c r="A109" s="109" t="s">
        <v>171</v>
      </c>
      <c r="B109" s="137" t="s">
        <v>59</v>
      </c>
      <c r="C109" s="191" t="s">
        <v>76</v>
      </c>
      <c r="D109" s="109" t="s">
        <v>146</v>
      </c>
      <c r="E109" s="109" t="s">
        <v>144</v>
      </c>
      <c r="F109" s="109"/>
      <c r="G109" s="104"/>
      <c r="H109" s="111">
        <f>H111</f>
        <v>0</v>
      </c>
      <c r="I109" s="111">
        <f t="shared" ref="I109:N109" si="45">I110+I115</f>
        <v>708.6</v>
      </c>
      <c r="J109" s="111">
        <f t="shared" si="45"/>
        <v>2157.1999999999998</v>
      </c>
      <c r="K109" s="261">
        <f t="shared" si="45"/>
        <v>80.899999999999991</v>
      </c>
      <c r="L109" s="261">
        <f t="shared" si="45"/>
        <v>2238.1</v>
      </c>
      <c r="M109" s="289">
        <f t="shared" si="45"/>
        <v>0</v>
      </c>
      <c r="N109" s="289">
        <f t="shared" si="45"/>
        <v>2238.1</v>
      </c>
      <c r="O109" s="289">
        <f t="shared" ref="O109:P109" si="46">O110+O115</f>
        <v>231.5</v>
      </c>
      <c r="P109" s="289">
        <f t="shared" si="46"/>
        <v>2469.6</v>
      </c>
      <c r="Q109" s="349"/>
    </row>
    <row r="110" spans="1:17" s="66" customFormat="1" ht="19.5" customHeight="1" x14ac:dyDescent="0.25">
      <c r="A110" s="73"/>
      <c r="B110" s="128" t="s">
        <v>253</v>
      </c>
      <c r="C110" s="72" t="s">
        <v>76</v>
      </c>
      <c r="D110" s="71" t="s">
        <v>146</v>
      </c>
      <c r="E110" s="71" t="s">
        <v>144</v>
      </c>
      <c r="F110" s="72" t="s">
        <v>204</v>
      </c>
      <c r="G110" s="165"/>
      <c r="H110" s="164">
        <f t="shared" ref="H110:P110" si="47">H111</f>
        <v>0</v>
      </c>
      <c r="I110" s="164">
        <f t="shared" si="47"/>
        <v>-55</v>
      </c>
      <c r="J110" s="164">
        <f t="shared" si="47"/>
        <v>1393.6</v>
      </c>
      <c r="K110" s="261">
        <f t="shared" si="47"/>
        <v>98</v>
      </c>
      <c r="L110" s="261">
        <f t="shared" si="47"/>
        <v>1491.6</v>
      </c>
      <c r="M110" s="289">
        <f t="shared" si="47"/>
        <v>0</v>
      </c>
      <c r="N110" s="289">
        <f t="shared" si="47"/>
        <v>1491.6</v>
      </c>
      <c r="O110" s="289">
        <f t="shared" si="47"/>
        <v>231.5</v>
      </c>
      <c r="P110" s="289">
        <f t="shared" si="47"/>
        <v>1723.1</v>
      </c>
      <c r="Q110" s="349"/>
    </row>
    <row r="111" spans="1:17" s="66" customFormat="1" ht="32.25" customHeight="1" x14ac:dyDescent="0.25">
      <c r="A111" s="73"/>
      <c r="B111" s="128" t="s">
        <v>248</v>
      </c>
      <c r="C111" s="72" t="s">
        <v>76</v>
      </c>
      <c r="D111" s="72" t="s">
        <v>146</v>
      </c>
      <c r="E111" s="72" t="s">
        <v>144</v>
      </c>
      <c r="F111" s="72" t="s">
        <v>215</v>
      </c>
      <c r="G111" s="165"/>
      <c r="H111" s="164">
        <f t="shared" ref="H111:N111" si="48">H112+H118</f>
        <v>0</v>
      </c>
      <c r="I111" s="164">
        <f t="shared" si="48"/>
        <v>-55</v>
      </c>
      <c r="J111" s="164">
        <f t="shared" si="48"/>
        <v>1393.6</v>
      </c>
      <c r="K111" s="261">
        <f t="shared" si="48"/>
        <v>98</v>
      </c>
      <c r="L111" s="261">
        <f t="shared" si="48"/>
        <v>1491.6</v>
      </c>
      <c r="M111" s="289">
        <f t="shared" si="48"/>
        <v>0</v>
      </c>
      <c r="N111" s="289">
        <f t="shared" si="48"/>
        <v>1491.6</v>
      </c>
      <c r="O111" s="289">
        <f t="shared" ref="O111:P111" si="49">O112+O118</f>
        <v>231.5</v>
      </c>
      <c r="P111" s="289">
        <f t="shared" si="49"/>
        <v>1723.1</v>
      </c>
      <c r="Q111" s="349"/>
    </row>
    <row r="112" spans="1:17" s="66" customFormat="1" ht="33" customHeight="1" x14ac:dyDescent="0.25">
      <c r="A112" s="73"/>
      <c r="B112" s="163" t="s">
        <v>205</v>
      </c>
      <c r="C112" s="206">
        <v>801</v>
      </c>
      <c r="D112" s="72" t="s">
        <v>146</v>
      </c>
      <c r="E112" s="72" t="s">
        <v>144</v>
      </c>
      <c r="F112" s="72" t="s">
        <v>206</v>
      </c>
      <c r="G112" s="165"/>
      <c r="H112" s="164">
        <f t="shared" ref="H112:N112" si="50">H113+H114</f>
        <v>0</v>
      </c>
      <c r="I112" s="164">
        <f t="shared" si="50"/>
        <v>0</v>
      </c>
      <c r="J112" s="164">
        <f t="shared" si="50"/>
        <v>1378.6</v>
      </c>
      <c r="K112" s="261">
        <f t="shared" si="50"/>
        <v>98</v>
      </c>
      <c r="L112" s="261">
        <f t="shared" si="50"/>
        <v>1476.6</v>
      </c>
      <c r="M112" s="289">
        <f t="shared" si="50"/>
        <v>0</v>
      </c>
      <c r="N112" s="289">
        <f t="shared" si="50"/>
        <v>1476.6</v>
      </c>
      <c r="O112" s="289">
        <f t="shared" ref="O112:P112" si="51">O113+O114</f>
        <v>231.5</v>
      </c>
      <c r="P112" s="289">
        <f t="shared" si="51"/>
        <v>1708.1</v>
      </c>
      <c r="Q112" s="349"/>
    </row>
    <row r="113" spans="1:17" s="66" customFormat="1" ht="16.5" customHeight="1" x14ac:dyDescent="0.25">
      <c r="A113" s="73"/>
      <c r="B113" s="163" t="s">
        <v>302</v>
      </c>
      <c r="C113" s="206">
        <v>801</v>
      </c>
      <c r="D113" s="71" t="s">
        <v>146</v>
      </c>
      <c r="E113" s="71" t="s">
        <v>144</v>
      </c>
      <c r="F113" s="72" t="s">
        <v>206</v>
      </c>
      <c r="G113" s="165" t="s">
        <v>150</v>
      </c>
      <c r="H113" s="164"/>
      <c r="I113" s="164"/>
      <c r="J113" s="98">
        <v>991.1</v>
      </c>
      <c r="K113" s="259">
        <v>73</v>
      </c>
      <c r="L113" s="259">
        <f>J113+K113</f>
        <v>1064.0999999999999</v>
      </c>
      <c r="M113" s="289"/>
      <c r="N113" s="289">
        <f>L113+M113</f>
        <v>1064.0999999999999</v>
      </c>
      <c r="O113" s="289">
        <v>138</v>
      </c>
      <c r="P113" s="288">
        <f>N113+O113</f>
        <v>1202.0999999999999</v>
      </c>
      <c r="Q113" s="349"/>
    </row>
    <row r="114" spans="1:17" s="66" customFormat="1" ht="33.75" customHeight="1" x14ac:dyDescent="0.25">
      <c r="A114" s="73"/>
      <c r="B114" s="159" t="s">
        <v>304</v>
      </c>
      <c r="C114" s="206">
        <v>801</v>
      </c>
      <c r="D114" s="72" t="s">
        <v>146</v>
      </c>
      <c r="E114" s="72" t="s">
        <v>144</v>
      </c>
      <c r="F114" s="72" t="s">
        <v>206</v>
      </c>
      <c r="G114" s="165" t="s">
        <v>216</v>
      </c>
      <c r="H114" s="164"/>
      <c r="I114" s="164"/>
      <c r="J114" s="98">
        <v>387.5</v>
      </c>
      <c r="K114" s="259">
        <v>25</v>
      </c>
      <c r="L114" s="259">
        <f>J114+K114</f>
        <v>412.5</v>
      </c>
      <c r="M114" s="289"/>
      <c r="N114" s="289">
        <f>L114+M114</f>
        <v>412.5</v>
      </c>
      <c r="O114" s="289">
        <v>93.5</v>
      </c>
      <c r="P114" s="288">
        <f>N114+O114</f>
        <v>506</v>
      </c>
      <c r="Q114" s="349"/>
    </row>
    <row r="115" spans="1:17" s="66" customFormat="1" ht="33.75" customHeight="1" x14ac:dyDescent="0.25">
      <c r="A115" s="73"/>
      <c r="B115" s="226" t="s">
        <v>205</v>
      </c>
      <c r="C115" s="206">
        <v>801</v>
      </c>
      <c r="D115" s="72" t="s">
        <v>146</v>
      </c>
      <c r="E115" s="72" t="s">
        <v>144</v>
      </c>
      <c r="F115" s="72" t="s">
        <v>411</v>
      </c>
      <c r="G115" s="165"/>
      <c r="H115" s="164"/>
      <c r="I115" s="164">
        <f t="shared" ref="I115:N115" si="52">I116+I117</f>
        <v>763.6</v>
      </c>
      <c r="J115" s="98">
        <f t="shared" si="52"/>
        <v>763.6</v>
      </c>
      <c r="K115" s="261">
        <f t="shared" si="52"/>
        <v>-17.100000000000009</v>
      </c>
      <c r="L115" s="261">
        <f t="shared" si="52"/>
        <v>746.5</v>
      </c>
      <c r="M115" s="289">
        <f t="shared" si="52"/>
        <v>0</v>
      </c>
      <c r="N115" s="289">
        <f t="shared" si="52"/>
        <v>746.5</v>
      </c>
      <c r="O115" s="289">
        <f t="shared" ref="O115:P115" si="53">O116+O117</f>
        <v>0</v>
      </c>
      <c r="P115" s="289">
        <f t="shared" si="53"/>
        <v>746.5</v>
      </c>
      <c r="Q115" s="349"/>
    </row>
    <row r="116" spans="1:17" s="66" customFormat="1" ht="33.75" customHeight="1" x14ac:dyDescent="0.25">
      <c r="A116" s="73"/>
      <c r="B116" s="226" t="s">
        <v>410</v>
      </c>
      <c r="C116" s="206">
        <v>801</v>
      </c>
      <c r="D116" s="72" t="s">
        <v>146</v>
      </c>
      <c r="E116" s="72" t="s">
        <v>144</v>
      </c>
      <c r="F116" s="72" t="s">
        <v>411</v>
      </c>
      <c r="G116" s="165" t="s">
        <v>150</v>
      </c>
      <c r="H116" s="164"/>
      <c r="I116" s="164">
        <v>655.1</v>
      </c>
      <c r="J116" s="98">
        <v>655.1</v>
      </c>
      <c r="K116" s="259">
        <v>-81.7</v>
      </c>
      <c r="L116" s="259">
        <f>J116+K116</f>
        <v>573.4</v>
      </c>
      <c r="M116" s="289"/>
      <c r="N116" s="289">
        <f>L116+M116</f>
        <v>573.4</v>
      </c>
      <c r="O116" s="289"/>
      <c r="P116" s="289">
        <f>N116+O116</f>
        <v>573.4</v>
      </c>
      <c r="Q116" s="349"/>
    </row>
    <row r="117" spans="1:17" s="66" customFormat="1" ht="33.75" customHeight="1" x14ac:dyDescent="0.25">
      <c r="A117" s="73"/>
      <c r="B117" s="226" t="s">
        <v>412</v>
      </c>
      <c r="C117" s="206">
        <v>801</v>
      </c>
      <c r="D117" s="72" t="s">
        <v>146</v>
      </c>
      <c r="E117" s="72" t="s">
        <v>144</v>
      </c>
      <c r="F117" s="72" t="s">
        <v>411</v>
      </c>
      <c r="G117" s="165" t="s">
        <v>216</v>
      </c>
      <c r="H117" s="164"/>
      <c r="I117" s="164">
        <v>108.5</v>
      </c>
      <c r="J117" s="98">
        <v>108.5</v>
      </c>
      <c r="K117" s="259">
        <v>64.599999999999994</v>
      </c>
      <c r="L117" s="259">
        <f>J117+K117</f>
        <v>173.1</v>
      </c>
      <c r="M117" s="289"/>
      <c r="N117" s="289">
        <f>L117+M117</f>
        <v>173.1</v>
      </c>
      <c r="O117" s="289"/>
      <c r="P117" s="289">
        <f>N117+O117</f>
        <v>173.1</v>
      </c>
      <c r="Q117" s="349"/>
    </row>
    <row r="118" spans="1:17" s="66" customFormat="1" ht="17.25" customHeight="1" x14ac:dyDescent="0.25">
      <c r="A118" s="73"/>
      <c r="B118" s="163" t="s">
        <v>207</v>
      </c>
      <c r="C118" s="206">
        <v>801</v>
      </c>
      <c r="D118" s="72" t="s">
        <v>146</v>
      </c>
      <c r="E118" s="72" t="s">
        <v>144</v>
      </c>
      <c r="F118" s="72" t="s">
        <v>208</v>
      </c>
      <c r="G118" s="165"/>
      <c r="H118" s="164">
        <f>SUM(H119:H121)</f>
        <v>0</v>
      </c>
      <c r="I118" s="164">
        <f>I121</f>
        <v>-55</v>
      </c>
      <c r="J118" s="164">
        <f>J119+J120+J121</f>
        <v>15</v>
      </c>
      <c r="K118" s="261">
        <f>K121</f>
        <v>0</v>
      </c>
      <c r="L118" s="261">
        <f>L119+L120+L121</f>
        <v>15</v>
      </c>
      <c r="M118" s="289">
        <f>M121</f>
        <v>0</v>
      </c>
      <c r="N118" s="289">
        <f>N119+N120+N121</f>
        <v>15</v>
      </c>
      <c r="O118" s="289">
        <f>O121</f>
        <v>0</v>
      </c>
      <c r="P118" s="289">
        <f>P119+P120+P121</f>
        <v>15</v>
      </c>
      <c r="Q118" s="349"/>
    </row>
    <row r="119" spans="1:17" s="66" customFormat="1" ht="34.5" hidden="1" customHeight="1" x14ac:dyDescent="0.25">
      <c r="A119" s="73"/>
      <c r="B119" s="163" t="s">
        <v>303</v>
      </c>
      <c r="C119" s="206">
        <v>801</v>
      </c>
      <c r="D119" s="72" t="s">
        <v>146</v>
      </c>
      <c r="E119" s="72" t="s">
        <v>144</v>
      </c>
      <c r="F119" s="72" t="s">
        <v>208</v>
      </c>
      <c r="G119" s="165" t="s">
        <v>275</v>
      </c>
      <c r="H119" s="164"/>
      <c r="I119" s="164"/>
      <c r="J119" s="164"/>
      <c r="K119" s="261"/>
      <c r="L119" s="261"/>
      <c r="M119" s="289"/>
      <c r="N119" s="289"/>
      <c r="O119" s="289"/>
      <c r="P119" s="289"/>
      <c r="Q119" s="349"/>
    </row>
    <row r="120" spans="1:17" s="66" customFormat="1" ht="35.25" hidden="1" customHeight="1" x14ac:dyDescent="0.25">
      <c r="A120" s="73"/>
      <c r="B120" s="159" t="s">
        <v>305</v>
      </c>
      <c r="C120" s="206">
        <v>801</v>
      </c>
      <c r="D120" s="72" t="s">
        <v>146</v>
      </c>
      <c r="E120" s="72" t="s">
        <v>144</v>
      </c>
      <c r="F120" s="72" t="s">
        <v>208</v>
      </c>
      <c r="G120" s="165" t="s">
        <v>139</v>
      </c>
      <c r="H120" s="164"/>
      <c r="I120" s="164"/>
      <c r="J120" s="164"/>
      <c r="K120" s="261"/>
      <c r="L120" s="261"/>
      <c r="M120" s="289"/>
      <c r="N120" s="289"/>
      <c r="O120" s="289"/>
      <c r="P120" s="289"/>
      <c r="Q120" s="349"/>
    </row>
    <row r="121" spans="1:17" s="66" customFormat="1" ht="32.25" customHeight="1" x14ac:dyDescent="0.25">
      <c r="A121" s="73"/>
      <c r="B121" s="226" t="s">
        <v>306</v>
      </c>
      <c r="C121" s="206">
        <v>801</v>
      </c>
      <c r="D121" s="72" t="s">
        <v>146</v>
      </c>
      <c r="E121" s="72" t="s">
        <v>144</v>
      </c>
      <c r="F121" s="72" t="s">
        <v>208</v>
      </c>
      <c r="G121" s="165" t="s">
        <v>147</v>
      </c>
      <c r="H121" s="164"/>
      <c r="I121" s="164">
        <v>-55</v>
      </c>
      <c r="J121" s="98">
        <v>15</v>
      </c>
      <c r="K121" s="261"/>
      <c r="L121" s="259">
        <f>J121+K121</f>
        <v>15</v>
      </c>
      <c r="M121" s="289"/>
      <c r="N121" s="289">
        <f>L121+M121</f>
        <v>15</v>
      </c>
      <c r="O121" s="289"/>
      <c r="P121" s="289">
        <f>N121+O121</f>
        <v>15</v>
      </c>
      <c r="Q121" s="349"/>
    </row>
    <row r="122" spans="1:17" s="66" customFormat="1" ht="18" hidden="1" customHeight="1" x14ac:dyDescent="0.25">
      <c r="A122" s="117">
        <v>8</v>
      </c>
      <c r="B122" s="131" t="s">
        <v>168</v>
      </c>
      <c r="C122" s="207"/>
      <c r="D122" s="109"/>
      <c r="E122" s="109"/>
      <c r="F122" s="109"/>
      <c r="G122" s="132"/>
      <c r="H122" s="173">
        <f>H123</f>
        <v>0</v>
      </c>
      <c r="I122" s="173"/>
      <c r="J122" s="113">
        <f>J123</f>
        <v>0</v>
      </c>
      <c r="K122" s="261"/>
      <c r="L122" s="261">
        <f>L123</f>
        <v>0</v>
      </c>
      <c r="M122" s="289"/>
      <c r="N122" s="289">
        <f>N123</f>
        <v>0</v>
      </c>
      <c r="O122" s="289"/>
      <c r="P122" s="289">
        <f>P123</f>
        <v>0</v>
      </c>
      <c r="Q122" s="349"/>
    </row>
    <row r="123" spans="1:17" s="66" customFormat="1" ht="18" hidden="1" customHeight="1" x14ac:dyDescent="0.25">
      <c r="A123" s="71" t="s">
        <v>274</v>
      </c>
      <c r="B123" s="129" t="s">
        <v>174</v>
      </c>
      <c r="C123" s="209"/>
      <c r="D123" s="71" t="s">
        <v>169</v>
      </c>
      <c r="E123" s="71" t="s">
        <v>169</v>
      </c>
      <c r="F123" s="71" t="s">
        <v>293</v>
      </c>
      <c r="G123" s="130" t="s">
        <v>115</v>
      </c>
      <c r="H123" s="164"/>
      <c r="I123" s="164"/>
      <c r="J123" s="98"/>
      <c r="K123" s="261"/>
      <c r="L123" s="261"/>
      <c r="M123" s="289"/>
      <c r="N123" s="289"/>
      <c r="O123" s="289"/>
      <c r="P123" s="289"/>
      <c r="Q123" s="349"/>
    </row>
    <row r="124" spans="1:17" s="66" customFormat="1" ht="18" customHeight="1" x14ac:dyDescent="0.25">
      <c r="A124" s="71"/>
      <c r="B124" s="131" t="s">
        <v>168</v>
      </c>
      <c r="C124" s="207">
        <v>801</v>
      </c>
      <c r="D124" s="109"/>
      <c r="E124" s="109"/>
      <c r="F124" s="109"/>
      <c r="G124" s="132"/>
      <c r="H124" s="173"/>
      <c r="I124" s="173">
        <f t="shared" ref="I124:P124" si="54">I125</f>
        <v>-132.6</v>
      </c>
      <c r="J124" s="103">
        <f t="shared" si="54"/>
        <v>0</v>
      </c>
      <c r="K124" s="261">
        <f t="shared" si="54"/>
        <v>0</v>
      </c>
      <c r="L124" s="261">
        <f t="shared" si="54"/>
        <v>0</v>
      </c>
      <c r="M124" s="289">
        <f t="shared" si="54"/>
        <v>0</v>
      </c>
      <c r="N124" s="289">
        <f t="shared" si="54"/>
        <v>0</v>
      </c>
      <c r="O124" s="289">
        <f t="shared" si="54"/>
        <v>0</v>
      </c>
      <c r="P124" s="289">
        <f t="shared" si="54"/>
        <v>0</v>
      </c>
      <c r="Q124" s="349"/>
    </row>
    <row r="125" spans="1:17" s="66" customFormat="1" ht="18" customHeight="1" x14ac:dyDescent="0.25">
      <c r="A125" s="71"/>
      <c r="B125" s="129" t="s">
        <v>174</v>
      </c>
      <c r="C125" s="209">
        <v>801</v>
      </c>
      <c r="D125" s="71" t="s">
        <v>169</v>
      </c>
      <c r="E125" s="71" t="s">
        <v>169</v>
      </c>
      <c r="F125" s="71" t="s">
        <v>293</v>
      </c>
      <c r="G125" s="130" t="s">
        <v>115</v>
      </c>
      <c r="H125" s="164"/>
      <c r="I125" s="164">
        <v>-132.6</v>
      </c>
      <c r="J125" s="98"/>
      <c r="K125" s="261"/>
      <c r="L125" s="261"/>
      <c r="M125" s="289"/>
      <c r="N125" s="289"/>
      <c r="O125" s="289"/>
      <c r="P125" s="289"/>
      <c r="Q125" s="349"/>
    </row>
    <row r="126" spans="1:17" s="66" customFormat="1" ht="18" hidden="1" customHeight="1" x14ac:dyDescent="0.25">
      <c r="A126" s="71"/>
      <c r="B126" s="131"/>
      <c r="C126" s="207"/>
      <c r="D126" s="109"/>
      <c r="E126" s="109"/>
      <c r="F126" s="109"/>
      <c r="G126" s="132"/>
      <c r="H126" s="173"/>
      <c r="I126" s="173"/>
      <c r="J126" s="103"/>
      <c r="K126" s="261"/>
      <c r="L126" s="261"/>
      <c r="M126" s="289"/>
      <c r="N126" s="289"/>
      <c r="O126" s="289"/>
      <c r="P126" s="289"/>
      <c r="Q126" s="349"/>
    </row>
    <row r="127" spans="1:17" s="135" customFormat="1" ht="18" customHeight="1" x14ac:dyDescent="0.25">
      <c r="A127" s="71"/>
      <c r="B127" s="344" t="s">
        <v>39</v>
      </c>
      <c r="C127" s="344"/>
      <c r="D127" s="344"/>
      <c r="E127" s="344"/>
      <c r="F127" s="344"/>
      <c r="G127" s="344"/>
      <c r="H127" s="115">
        <f>H8+H40+H45+H66+H79+H97+H108+H122</f>
        <v>0</v>
      </c>
      <c r="I127" s="115">
        <f t="shared" ref="I127:N127" si="55">I8+I40+I45+I66+I79+I97+I108+I122+I124+I126</f>
        <v>1439.83</v>
      </c>
      <c r="J127" s="115">
        <f t="shared" si="55"/>
        <v>7030.8</v>
      </c>
      <c r="K127" s="260">
        <f t="shared" si="55"/>
        <v>1436.21</v>
      </c>
      <c r="L127" s="291">
        <f t="shared" si="55"/>
        <v>8467.01</v>
      </c>
      <c r="M127" s="287">
        <f t="shared" si="55"/>
        <v>423</v>
      </c>
      <c r="N127" s="291">
        <f t="shared" si="55"/>
        <v>8890.01</v>
      </c>
      <c r="O127" s="291">
        <f>O8+O40+O45+O66+O79+O97+O108+O122+O124+O126</f>
        <v>3431.2</v>
      </c>
      <c r="P127" s="291">
        <f>P8+P40+P45+P66+P79+P97+P108+P122+P124+P126+P29</f>
        <v>12291.210000000001</v>
      </c>
      <c r="Q127" s="349"/>
    </row>
    <row r="128" spans="1:17" s="67" customFormat="1" ht="18.75" x14ac:dyDescent="0.25">
      <c r="A128" s="117"/>
      <c r="B128" s="69"/>
      <c r="C128" s="68"/>
      <c r="D128" s="70"/>
      <c r="E128" s="70"/>
      <c r="F128" s="70"/>
      <c r="G128" s="70"/>
      <c r="H128" s="70"/>
      <c r="I128" s="70"/>
      <c r="J128" s="70"/>
      <c r="N128" s="278"/>
      <c r="O128" s="278"/>
      <c r="P128" s="278"/>
    </row>
    <row r="129" spans="1:10" s="67" customFormat="1" ht="18.75" x14ac:dyDescent="0.25">
      <c r="A129" s="68"/>
      <c r="B129" s="69"/>
      <c r="C129" s="68"/>
      <c r="D129" s="70"/>
      <c r="E129" s="70"/>
      <c r="F129" s="70"/>
      <c r="G129" s="70"/>
      <c r="H129" s="70"/>
      <c r="I129" s="70"/>
      <c r="J129" s="70"/>
    </row>
    <row r="130" spans="1:10" ht="18.75" x14ac:dyDescent="0.2">
      <c r="A130" s="68"/>
    </row>
  </sheetData>
  <mergeCells count="6">
    <mergeCell ref="A3:J3"/>
    <mergeCell ref="G5:J5"/>
    <mergeCell ref="B127:G127"/>
    <mergeCell ref="Q6:Q127"/>
    <mergeCell ref="O1:P1"/>
    <mergeCell ref="M1:N1"/>
  </mergeCells>
  <phoneticPr fontId="3" type="noConversion"/>
  <pageMargins left="0.98425196850393704" right="0.59055118110236227" top="0.78740157480314965" bottom="0.78740157480314965" header="0.31496062992125984" footer="0.39370078740157483"/>
  <pageSetup paperSize="9" scale="5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6"/>
  <sheetViews>
    <sheetView view="pageBreakPreview" zoomScale="75" zoomScaleNormal="75" workbookViewId="0">
      <selection activeCell="C26" sqref="C26"/>
    </sheetView>
  </sheetViews>
  <sheetFormatPr defaultRowHeight="12.75" x14ac:dyDescent="0.2"/>
  <cols>
    <col min="1" max="1" width="5.28515625" style="28" customWidth="1"/>
    <col min="2" max="2" width="74.42578125" style="29" customWidth="1"/>
    <col min="3" max="3" width="9.28515625" style="29" customWidth="1"/>
    <col min="4" max="4" width="8.5703125" style="30" customWidth="1"/>
    <col min="5" max="5" width="8.42578125" style="30" customWidth="1"/>
    <col min="6" max="6" width="14.7109375" style="30" customWidth="1"/>
    <col min="7" max="7" width="12.42578125" style="30" customWidth="1"/>
    <col min="8" max="8" width="12.42578125" style="169" hidden="1" customWidth="1"/>
    <col min="9" max="9" width="12.42578125" style="169" customWidth="1"/>
    <col min="10" max="10" width="13.85546875" style="169" customWidth="1"/>
    <col min="11" max="11" width="14.85546875" style="31" customWidth="1"/>
    <col min="12" max="16384" width="9.140625" style="31"/>
  </cols>
  <sheetData>
    <row r="1" spans="1:11" ht="98.25" customHeight="1" x14ac:dyDescent="0.25">
      <c r="G1" s="341" t="s">
        <v>374</v>
      </c>
      <c r="H1" s="341"/>
      <c r="I1" s="341"/>
      <c r="J1" s="341"/>
      <c r="K1" s="341"/>
    </row>
    <row r="2" spans="1:11" ht="15.75" customHeight="1" x14ac:dyDescent="0.2">
      <c r="G2" s="32"/>
      <c r="H2" s="162"/>
      <c r="I2" s="162"/>
      <c r="J2" s="162"/>
    </row>
    <row r="3" spans="1:11" s="59" customFormat="1" ht="39" customHeight="1" x14ac:dyDescent="0.3">
      <c r="A3" s="313" t="s">
        <v>315</v>
      </c>
      <c r="B3" s="313"/>
      <c r="C3" s="313"/>
      <c r="D3" s="313"/>
      <c r="E3" s="313"/>
      <c r="F3" s="313"/>
      <c r="G3" s="313"/>
      <c r="H3" s="313"/>
      <c r="I3" s="313"/>
      <c r="J3" s="313"/>
      <c r="K3" s="342"/>
    </row>
    <row r="4" spans="1:11" s="59" customFormat="1" ht="21" customHeight="1" x14ac:dyDescent="0.3">
      <c r="A4" s="143"/>
      <c r="B4" s="143"/>
      <c r="C4" s="143"/>
      <c r="D4" s="143"/>
      <c r="E4" s="143"/>
      <c r="F4" s="143"/>
      <c r="G4" s="143"/>
      <c r="H4" s="152"/>
      <c r="I4" s="152"/>
      <c r="J4" s="153"/>
    </row>
    <row r="5" spans="1:11" s="35" customFormat="1" ht="15.75" customHeight="1" x14ac:dyDescent="0.25">
      <c r="A5" s="33"/>
      <c r="B5" s="33"/>
      <c r="C5" s="33"/>
      <c r="D5" s="33"/>
      <c r="E5" s="33"/>
      <c r="F5" s="34"/>
      <c r="H5" s="202"/>
      <c r="I5" s="202"/>
      <c r="J5" s="202"/>
      <c r="K5" s="203" t="s">
        <v>62</v>
      </c>
    </row>
    <row r="6" spans="1:11" s="65" customFormat="1" ht="23.25" customHeight="1" x14ac:dyDescent="0.3">
      <c r="A6" s="309" t="s">
        <v>50</v>
      </c>
      <c r="B6" s="309" t="s">
        <v>51</v>
      </c>
      <c r="C6" s="350" t="s">
        <v>64</v>
      </c>
      <c r="D6" s="345" t="s">
        <v>65</v>
      </c>
      <c r="E6" s="345" t="s">
        <v>66</v>
      </c>
      <c r="F6" s="347" t="s">
        <v>67</v>
      </c>
      <c r="G6" s="347" t="s">
        <v>68</v>
      </c>
      <c r="H6" s="227" t="s">
        <v>254</v>
      </c>
      <c r="I6" s="315" t="s">
        <v>314</v>
      </c>
      <c r="J6" s="337"/>
      <c r="K6" s="38" t="s">
        <v>360</v>
      </c>
    </row>
    <row r="7" spans="1:11" s="65" customFormat="1" ht="80.25" customHeight="1" x14ac:dyDescent="0.3">
      <c r="A7" s="310"/>
      <c r="B7" s="310"/>
      <c r="C7" s="351"/>
      <c r="D7" s="346"/>
      <c r="E7" s="346"/>
      <c r="F7" s="348"/>
      <c r="G7" s="348"/>
      <c r="H7" s="198" t="s">
        <v>26</v>
      </c>
      <c r="I7" s="198" t="s">
        <v>336</v>
      </c>
      <c r="J7" s="44" t="s">
        <v>370</v>
      </c>
      <c r="K7" s="38" t="s">
        <v>11</v>
      </c>
    </row>
    <row r="8" spans="1:11" s="74" customFormat="1" ht="15.75" x14ac:dyDescent="0.25">
      <c r="A8" s="124">
        <v>1</v>
      </c>
      <c r="B8" s="124">
        <v>2</v>
      </c>
      <c r="C8" s="124">
        <v>3</v>
      </c>
      <c r="D8" s="125" t="s">
        <v>53</v>
      </c>
      <c r="E8" s="125" t="s">
        <v>54</v>
      </c>
      <c r="F8" s="125" t="s">
        <v>55</v>
      </c>
      <c r="G8" s="125" t="s">
        <v>56</v>
      </c>
      <c r="H8" s="125" t="s">
        <v>279</v>
      </c>
      <c r="I8" s="125"/>
      <c r="J8" s="124">
        <v>8</v>
      </c>
      <c r="K8" s="167">
        <v>9</v>
      </c>
    </row>
    <row r="9" spans="1:11" s="66" customFormat="1" ht="18" x14ac:dyDescent="0.25">
      <c r="A9" s="109" t="s">
        <v>151</v>
      </c>
      <c r="B9" s="126" t="s">
        <v>129</v>
      </c>
      <c r="C9" s="104" t="s">
        <v>76</v>
      </c>
      <c r="D9" s="109" t="s">
        <v>135</v>
      </c>
      <c r="E9" s="109"/>
      <c r="F9" s="109"/>
      <c r="G9" s="104"/>
      <c r="H9" s="113">
        <f>H10+H14+H27</f>
        <v>0</v>
      </c>
      <c r="I9" s="113">
        <f>I10+I14+I27+I25</f>
        <v>299.39999999999998</v>
      </c>
      <c r="J9" s="113">
        <f>J10+J14+J27+J25</f>
        <v>1931.3000000000002</v>
      </c>
      <c r="K9" s="113">
        <f>K10+K14+K27+K25</f>
        <v>1931.3000000000002</v>
      </c>
    </row>
    <row r="10" spans="1:11" s="66" customFormat="1" ht="31.5" x14ac:dyDescent="0.25">
      <c r="A10" s="109" t="s">
        <v>63</v>
      </c>
      <c r="B10" s="126" t="s">
        <v>130</v>
      </c>
      <c r="C10" s="104" t="s">
        <v>76</v>
      </c>
      <c r="D10" s="104" t="s">
        <v>135</v>
      </c>
      <c r="E10" s="104" t="s">
        <v>136</v>
      </c>
      <c r="F10" s="104"/>
      <c r="G10" s="104"/>
      <c r="H10" s="113">
        <f>H11</f>
        <v>0</v>
      </c>
      <c r="I10" s="113">
        <f>I11</f>
        <v>0</v>
      </c>
      <c r="J10" s="113">
        <f>J11</f>
        <v>428.70000000000005</v>
      </c>
      <c r="K10" s="113">
        <f>K11</f>
        <v>428.70000000000005</v>
      </c>
    </row>
    <row r="11" spans="1:11" s="66" customFormat="1" ht="18" x14ac:dyDescent="0.25">
      <c r="A11" s="73"/>
      <c r="B11" s="128" t="s">
        <v>149</v>
      </c>
      <c r="C11" s="72" t="s">
        <v>76</v>
      </c>
      <c r="D11" s="71" t="s">
        <v>135</v>
      </c>
      <c r="E11" s="71" t="s">
        <v>136</v>
      </c>
      <c r="F11" s="72" t="s">
        <v>195</v>
      </c>
      <c r="G11" s="72"/>
      <c r="H11" s="100">
        <f>H12+H13</f>
        <v>0</v>
      </c>
      <c r="I11" s="100">
        <f>I12+I13</f>
        <v>0</v>
      </c>
      <c r="J11" s="100">
        <f>J12+J13</f>
        <v>428.70000000000005</v>
      </c>
      <c r="K11" s="100">
        <f>K12+K13</f>
        <v>428.70000000000005</v>
      </c>
    </row>
    <row r="12" spans="1:11" s="66" customFormat="1" ht="18" x14ac:dyDescent="0.25">
      <c r="A12" s="73"/>
      <c r="B12" s="163" t="s">
        <v>235</v>
      </c>
      <c r="C12" s="206">
        <v>801</v>
      </c>
      <c r="D12" s="71" t="s">
        <v>135</v>
      </c>
      <c r="E12" s="71" t="s">
        <v>136</v>
      </c>
      <c r="F12" s="71" t="s">
        <v>195</v>
      </c>
      <c r="G12" s="165" t="s">
        <v>137</v>
      </c>
      <c r="H12" s="164"/>
      <c r="I12" s="164"/>
      <c r="J12" s="98">
        <v>329.3</v>
      </c>
      <c r="K12" s="167">
        <v>329.3</v>
      </c>
    </row>
    <row r="13" spans="1:11" s="66" customFormat="1" ht="47.25" x14ac:dyDescent="0.25">
      <c r="A13" s="73"/>
      <c r="B13" s="163" t="s">
        <v>236</v>
      </c>
      <c r="C13" s="206">
        <v>801</v>
      </c>
      <c r="D13" s="72" t="s">
        <v>135</v>
      </c>
      <c r="E13" s="72" t="s">
        <v>136</v>
      </c>
      <c r="F13" s="72" t="s">
        <v>195</v>
      </c>
      <c r="G13" s="165" t="s">
        <v>212</v>
      </c>
      <c r="H13" s="164"/>
      <c r="I13" s="164"/>
      <c r="J13" s="98">
        <v>99.4</v>
      </c>
      <c r="K13" s="98">
        <v>99.4</v>
      </c>
    </row>
    <row r="14" spans="1:11" s="66" customFormat="1" ht="47.25" x14ac:dyDescent="0.25">
      <c r="A14" s="109" t="s">
        <v>152</v>
      </c>
      <c r="B14" s="110" t="s">
        <v>46</v>
      </c>
      <c r="C14" s="102">
        <v>801</v>
      </c>
      <c r="D14" s="104" t="s">
        <v>135</v>
      </c>
      <c r="E14" s="104" t="s">
        <v>138</v>
      </c>
      <c r="F14" s="104"/>
      <c r="G14" s="104"/>
      <c r="H14" s="113">
        <f>H15</f>
        <v>0</v>
      </c>
      <c r="I14" s="113">
        <f>I15</f>
        <v>0</v>
      </c>
      <c r="J14" s="113">
        <f>J15</f>
        <v>528.6</v>
      </c>
      <c r="K14" s="113">
        <f>K15</f>
        <v>528.6</v>
      </c>
    </row>
    <row r="15" spans="1:11" s="67" customFormat="1" ht="31.5" x14ac:dyDescent="0.25">
      <c r="A15" s="71"/>
      <c r="B15" s="128" t="s">
        <v>175</v>
      </c>
      <c r="C15" s="72" t="s">
        <v>76</v>
      </c>
      <c r="D15" s="72" t="s">
        <v>135</v>
      </c>
      <c r="E15" s="72" t="s">
        <v>138</v>
      </c>
      <c r="F15" s="72" t="s">
        <v>196</v>
      </c>
      <c r="G15" s="165"/>
      <c r="H15" s="164">
        <f>H16+H19</f>
        <v>0</v>
      </c>
      <c r="I15" s="164">
        <f>I16+I19</f>
        <v>0</v>
      </c>
      <c r="J15" s="164">
        <f>J16+J19</f>
        <v>528.6</v>
      </c>
      <c r="K15" s="164">
        <f>K16+K19</f>
        <v>528.6</v>
      </c>
    </row>
    <row r="16" spans="1:11" s="66" customFormat="1" ht="31.5" x14ac:dyDescent="0.25">
      <c r="A16" s="73"/>
      <c r="B16" s="163" t="s">
        <v>197</v>
      </c>
      <c r="C16" s="206">
        <v>801</v>
      </c>
      <c r="D16" s="72" t="s">
        <v>135</v>
      </c>
      <c r="E16" s="72" t="s">
        <v>138</v>
      </c>
      <c r="F16" s="72" t="s">
        <v>198</v>
      </c>
      <c r="G16" s="165"/>
      <c r="H16" s="164">
        <f>H17+H18</f>
        <v>0</v>
      </c>
      <c r="I16" s="164">
        <f>I17+I18</f>
        <v>0</v>
      </c>
      <c r="J16" s="164">
        <f>J17+J18</f>
        <v>263</v>
      </c>
      <c r="K16" s="164">
        <f>K17+K18</f>
        <v>263</v>
      </c>
    </row>
    <row r="17" spans="1:11" s="66" customFormat="1" ht="18" x14ac:dyDescent="0.25">
      <c r="A17" s="73"/>
      <c r="B17" s="163" t="s">
        <v>235</v>
      </c>
      <c r="C17" s="206">
        <v>801</v>
      </c>
      <c r="D17" s="72" t="s">
        <v>135</v>
      </c>
      <c r="E17" s="72" t="s">
        <v>138</v>
      </c>
      <c r="F17" s="72" t="s">
        <v>198</v>
      </c>
      <c r="G17" s="165" t="s">
        <v>137</v>
      </c>
      <c r="H17" s="164"/>
      <c r="I17" s="164"/>
      <c r="J17" s="100">
        <v>202</v>
      </c>
      <c r="K17" s="98">
        <v>202</v>
      </c>
    </row>
    <row r="18" spans="1:11" s="66" customFormat="1" ht="47.25" x14ac:dyDescent="0.25">
      <c r="A18" s="73"/>
      <c r="B18" s="163" t="s">
        <v>236</v>
      </c>
      <c r="C18" s="206">
        <v>801</v>
      </c>
      <c r="D18" s="72" t="s">
        <v>135</v>
      </c>
      <c r="E18" s="72" t="s">
        <v>138</v>
      </c>
      <c r="F18" s="72" t="s">
        <v>198</v>
      </c>
      <c r="G18" s="165" t="s">
        <v>212</v>
      </c>
      <c r="H18" s="164"/>
      <c r="I18" s="164"/>
      <c r="J18" s="100">
        <v>61</v>
      </c>
      <c r="K18" s="98">
        <v>61</v>
      </c>
    </row>
    <row r="19" spans="1:11" s="66" customFormat="1" ht="31.5" x14ac:dyDescent="0.25">
      <c r="A19" s="73"/>
      <c r="B19" s="163" t="s">
        <v>199</v>
      </c>
      <c r="C19" s="206">
        <v>801</v>
      </c>
      <c r="D19" s="72" t="s">
        <v>135</v>
      </c>
      <c r="E19" s="72" t="s">
        <v>138</v>
      </c>
      <c r="F19" s="72" t="s">
        <v>200</v>
      </c>
      <c r="G19" s="165"/>
      <c r="H19" s="164">
        <f>SUM(H20:H24)</f>
        <v>0</v>
      </c>
      <c r="I19" s="164"/>
      <c r="J19" s="164">
        <f>J20+J21+J22+J23</f>
        <v>265.60000000000002</v>
      </c>
      <c r="K19" s="164">
        <f>K20+K21+K22+K23</f>
        <v>265.60000000000002</v>
      </c>
    </row>
    <row r="20" spans="1:11" s="66" customFormat="1" ht="31.5" x14ac:dyDescent="0.25">
      <c r="A20" s="73"/>
      <c r="B20" s="159" t="s">
        <v>305</v>
      </c>
      <c r="C20" s="206">
        <v>801</v>
      </c>
      <c r="D20" s="72" t="s">
        <v>135</v>
      </c>
      <c r="E20" s="72" t="s">
        <v>138</v>
      </c>
      <c r="F20" s="72" t="s">
        <v>200</v>
      </c>
      <c r="G20" s="165" t="s">
        <v>139</v>
      </c>
      <c r="H20" s="164"/>
      <c r="I20" s="164"/>
      <c r="J20" s="100">
        <v>81</v>
      </c>
      <c r="K20" s="98">
        <v>81</v>
      </c>
    </row>
    <row r="21" spans="1:11" s="66" customFormat="1" ht="31.5" x14ac:dyDescent="0.25">
      <c r="A21" s="73"/>
      <c r="B21" s="226" t="s">
        <v>306</v>
      </c>
      <c r="C21" s="206">
        <v>801</v>
      </c>
      <c r="D21" s="72" t="s">
        <v>135</v>
      </c>
      <c r="E21" s="72" t="s">
        <v>138</v>
      </c>
      <c r="F21" s="72" t="s">
        <v>200</v>
      </c>
      <c r="G21" s="165">
        <v>244</v>
      </c>
      <c r="H21" s="164"/>
      <c r="I21" s="164"/>
      <c r="J21" s="100">
        <v>139.6</v>
      </c>
      <c r="K21" s="98">
        <v>139.6</v>
      </c>
    </row>
    <row r="22" spans="1:11" s="66" customFormat="1" ht="18" x14ac:dyDescent="0.25">
      <c r="A22" s="73"/>
      <c r="B22" s="163" t="s">
        <v>131</v>
      </c>
      <c r="C22" s="206">
        <v>801</v>
      </c>
      <c r="D22" s="71" t="s">
        <v>135</v>
      </c>
      <c r="E22" s="71" t="s">
        <v>138</v>
      </c>
      <c r="F22" s="72" t="s">
        <v>200</v>
      </c>
      <c r="G22" s="165">
        <v>851</v>
      </c>
      <c r="H22" s="164"/>
      <c r="I22" s="164"/>
      <c r="J22" s="172">
        <v>35</v>
      </c>
      <c r="K22" s="167">
        <v>35</v>
      </c>
    </row>
    <row r="23" spans="1:11" s="66" customFormat="1" ht="18" hidden="1" x14ac:dyDescent="0.25">
      <c r="A23" s="73"/>
      <c r="B23" s="163" t="s">
        <v>192</v>
      </c>
      <c r="C23" s="206">
        <v>801</v>
      </c>
      <c r="D23" s="71" t="s">
        <v>135</v>
      </c>
      <c r="E23" s="71" t="s">
        <v>138</v>
      </c>
      <c r="F23" s="72" t="s">
        <v>200</v>
      </c>
      <c r="G23" s="165">
        <v>852</v>
      </c>
      <c r="H23" s="164"/>
      <c r="I23" s="164"/>
      <c r="J23" s="172">
        <v>10</v>
      </c>
      <c r="K23" s="167">
        <v>10</v>
      </c>
    </row>
    <row r="24" spans="1:11" s="66" customFormat="1" ht="18" hidden="1" x14ac:dyDescent="0.25">
      <c r="A24" s="73"/>
      <c r="B24" s="163" t="s">
        <v>193</v>
      </c>
      <c r="C24" s="206">
        <v>801</v>
      </c>
      <c r="D24" s="71" t="s">
        <v>135</v>
      </c>
      <c r="E24" s="71" t="s">
        <v>138</v>
      </c>
      <c r="F24" s="72" t="s">
        <v>200</v>
      </c>
      <c r="G24" s="165" t="s">
        <v>194</v>
      </c>
      <c r="H24" s="164"/>
      <c r="I24" s="164"/>
      <c r="J24" s="172"/>
      <c r="K24" s="167"/>
    </row>
    <row r="25" spans="1:11" s="66" customFormat="1" ht="18" x14ac:dyDescent="0.25">
      <c r="A25" s="73"/>
      <c r="B25" s="136" t="s">
        <v>344</v>
      </c>
      <c r="C25" s="208">
        <v>801</v>
      </c>
      <c r="D25" s="109" t="s">
        <v>135</v>
      </c>
      <c r="E25" s="109" t="s">
        <v>146</v>
      </c>
      <c r="F25" s="104" t="s">
        <v>334</v>
      </c>
      <c r="G25" s="191" t="s">
        <v>115</v>
      </c>
      <c r="H25" s="164"/>
      <c r="I25" s="173">
        <f>I26</f>
        <v>5</v>
      </c>
      <c r="J25" s="113">
        <f>J26</f>
        <v>5</v>
      </c>
      <c r="K25" s="252">
        <v>5</v>
      </c>
    </row>
    <row r="26" spans="1:11" s="66" customFormat="1" ht="18" x14ac:dyDescent="0.25">
      <c r="A26" s="73"/>
      <c r="B26" s="163" t="s">
        <v>335</v>
      </c>
      <c r="C26" s="206">
        <v>801</v>
      </c>
      <c r="D26" s="71" t="s">
        <v>135</v>
      </c>
      <c r="E26" s="71" t="s">
        <v>146</v>
      </c>
      <c r="F26" s="72" t="s">
        <v>342</v>
      </c>
      <c r="G26" s="165" t="s">
        <v>343</v>
      </c>
      <c r="H26" s="164"/>
      <c r="I26" s="164">
        <v>5</v>
      </c>
      <c r="J26" s="100">
        <v>5</v>
      </c>
      <c r="K26" s="251">
        <v>5</v>
      </c>
    </row>
    <row r="27" spans="1:11" s="66" customFormat="1" ht="18" x14ac:dyDescent="0.25">
      <c r="A27" s="109" t="s">
        <v>153</v>
      </c>
      <c r="B27" s="131" t="s">
        <v>45</v>
      </c>
      <c r="C27" s="207">
        <v>801</v>
      </c>
      <c r="D27" s="109" t="s">
        <v>135</v>
      </c>
      <c r="E27" s="109" t="s">
        <v>140</v>
      </c>
      <c r="F27" s="109"/>
      <c r="G27" s="132"/>
      <c r="H27" s="113">
        <f>H28</f>
        <v>0</v>
      </c>
      <c r="I27" s="113">
        <f>I28</f>
        <v>294.39999999999998</v>
      </c>
      <c r="J27" s="113">
        <f>J28</f>
        <v>969</v>
      </c>
      <c r="K27" s="113">
        <f>K28</f>
        <v>969</v>
      </c>
    </row>
    <row r="28" spans="1:11" s="66" customFormat="1" ht="31.5" x14ac:dyDescent="0.25">
      <c r="A28" s="73"/>
      <c r="B28" s="128" t="s">
        <v>175</v>
      </c>
      <c r="C28" s="72" t="s">
        <v>76</v>
      </c>
      <c r="D28" s="72" t="s">
        <v>135</v>
      </c>
      <c r="E28" s="72" t="s">
        <v>140</v>
      </c>
      <c r="F28" s="72" t="s">
        <v>196</v>
      </c>
      <c r="G28" s="165"/>
      <c r="H28" s="164">
        <f>H29+H32</f>
        <v>0</v>
      </c>
      <c r="I28" s="164">
        <f>I29</f>
        <v>294.39999999999998</v>
      </c>
      <c r="J28" s="164">
        <f>J29</f>
        <v>969</v>
      </c>
      <c r="K28" s="164">
        <f>K29</f>
        <v>969</v>
      </c>
    </row>
    <row r="29" spans="1:11" s="66" customFormat="1" ht="31.5" x14ac:dyDescent="0.25">
      <c r="A29" s="73"/>
      <c r="B29" s="163" t="s">
        <v>197</v>
      </c>
      <c r="C29" s="206">
        <v>801</v>
      </c>
      <c r="D29" s="72" t="s">
        <v>135</v>
      </c>
      <c r="E29" s="72" t="s">
        <v>140</v>
      </c>
      <c r="F29" s="72" t="s">
        <v>198</v>
      </c>
      <c r="G29" s="165"/>
      <c r="H29" s="164">
        <f>H30+H31</f>
        <v>0</v>
      </c>
      <c r="I29" s="164">
        <f>I30+I31</f>
        <v>294.39999999999998</v>
      </c>
      <c r="J29" s="164">
        <f>J30+J31</f>
        <v>969</v>
      </c>
      <c r="K29" s="164">
        <f>K30+K31</f>
        <v>969</v>
      </c>
    </row>
    <row r="30" spans="1:11" s="66" customFormat="1" ht="18" x14ac:dyDescent="0.25">
      <c r="A30" s="73"/>
      <c r="B30" s="163" t="s">
        <v>235</v>
      </c>
      <c r="C30" s="206">
        <v>801</v>
      </c>
      <c r="D30" s="72" t="s">
        <v>135</v>
      </c>
      <c r="E30" s="72" t="s">
        <v>140</v>
      </c>
      <c r="F30" s="72" t="s">
        <v>198</v>
      </c>
      <c r="G30" s="165" t="s">
        <v>137</v>
      </c>
      <c r="H30" s="164"/>
      <c r="I30" s="164">
        <v>225.9</v>
      </c>
      <c r="J30" s="98">
        <v>744</v>
      </c>
      <c r="K30" s="167">
        <v>744</v>
      </c>
    </row>
    <row r="31" spans="1:11" s="66" customFormat="1" ht="47.25" x14ac:dyDescent="0.25">
      <c r="A31" s="73"/>
      <c r="B31" s="163" t="s">
        <v>236</v>
      </c>
      <c r="C31" s="206">
        <v>801</v>
      </c>
      <c r="D31" s="72" t="s">
        <v>135</v>
      </c>
      <c r="E31" s="72" t="s">
        <v>140</v>
      </c>
      <c r="F31" s="72" t="s">
        <v>198</v>
      </c>
      <c r="G31" s="165" t="s">
        <v>212</v>
      </c>
      <c r="H31" s="164"/>
      <c r="I31" s="164">
        <v>68.5</v>
      </c>
      <c r="J31" s="98">
        <v>225</v>
      </c>
      <c r="K31" s="98">
        <v>225</v>
      </c>
    </row>
    <row r="32" spans="1:11" s="66" customFormat="1" ht="31.5" hidden="1" x14ac:dyDescent="0.25">
      <c r="A32" s="73"/>
      <c r="B32" s="163" t="s">
        <v>199</v>
      </c>
      <c r="C32" s="206">
        <v>801</v>
      </c>
      <c r="D32" s="72" t="s">
        <v>135</v>
      </c>
      <c r="E32" s="72" t="s">
        <v>140</v>
      </c>
      <c r="F32" s="72" t="s">
        <v>200</v>
      </c>
      <c r="G32" s="165"/>
      <c r="H32" s="164">
        <f>H33</f>
        <v>0</v>
      </c>
      <c r="I32" s="164"/>
      <c r="J32" s="164"/>
      <c r="K32" s="164"/>
    </row>
    <row r="33" spans="1:11" s="66" customFormat="1" ht="31.5" hidden="1" x14ac:dyDescent="0.25">
      <c r="A33" s="73"/>
      <c r="B33" s="226" t="s">
        <v>306</v>
      </c>
      <c r="C33" s="206">
        <v>801</v>
      </c>
      <c r="D33" s="72" t="s">
        <v>135</v>
      </c>
      <c r="E33" s="72" t="s">
        <v>140</v>
      </c>
      <c r="F33" s="72" t="s">
        <v>200</v>
      </c>
      <c r="G33" s="165">
        <v>244</v>
      </c>
      <c r="H33" s="164"/>
      <c r="I33" s="164"/>
      <c r="J33" s="98"/>
      <c r="K33" s="98"/>
    </row>
    <row r="34" spans="1:11" s="66" customFormat="1" ht="18" x14ac:dyDescent="0.25">
      <c r="A34" s="109" t="s">
        <v>154</v>
      </c>
      <c r="B34" s="136" t="s">
        <v>267</v>
      </c>
      <c r="C34" s="208">
        <v>801</v>
      </c>
      <c r="D34" s="109" t="s">
        <v>136</v>
      </c>
      <c r="E34" s="109"/>
      <c r="F34" s="109"/>
      <c r="G34" s="191"/>
      <c r="H34" s="113">
        <f t="shared" ref="H34:K35" si="0">H35</f>
        <v>0</v>
      </c>
      <c r="I34" s="113">
        <f t="shared" si="0"/>
        <v>54.5</v>
      </c>
      <c r="J34" s="113">
        <f t="shared" si="0"/>
        <v>122.69999999999999</v>
      </c>
      <c r="K34" s="113">
        <f t="shared" si="0"/>
        <v>122.69999999999999</v>
      </c>
    </row>
    <row r="35" spans="1:11" s="66" customFormat="1" ht="18" x14ac:dyDescent="0.25">
      <c r="A35" s="109" t="s">
        <v>156</v>
      </c>
      <c r="B35" s="136" t="s">
        <v>284</v>
      </c>
      <c r="C35" s="208">
        <v>801</v>
      </c>
      <c r="D35" s="109" t="s">
        <v>136</v>
      </c>
      <c r="E35" s="109" t="s">
        <v>141</v>
      </c>
      <c r="F35" s="109"/>
      <c r="G35" s="191"/>
      <c r="H35" s="113">
        <f t="shared" si="0"/>
        <v>0</v>
      </c>
      <c r="I35" s="113">
        <f t="shared" si="0"/>
        <v>54.5</v>
      </c>
      <c r="J35" s="113">
        <f t="shared" si="0"/>
        <v>122.69999999999999</v>
      </c>
      <c r="K35" s="113">
        <f t="shared" si="0"/>
        <v>122.69999999999999</v>
      </c>
    </row>
    <row r="36" spans="1:11" s="66" customFormat="1" ht="31.5" x14ac:dyDescent="0.25">
      <c r="A36" s="71"/>
      <c r="B36" s="163" t="s">
        <v>278</v>
      </c>
      <c r="C36" s="206">
        <v>801</v>
      </c>
      <c r="D36" s="72" t="s">
        <v>136</v>
      </c>
      <c r="E36" s="72" t="s">
        <v>141</v>
      </c>
      <c r="F36" s="72" t="s">
        <v>268</v>
      </c>
      <c r="G36" s="165"/>
      <c r="H36" s="100">
        <f>H37+H38</f>
        <v>0</v>
      </c>
      <c r="I36" s="100">
        <f>I37+I38</f>
        <v>54.5</v>
      </c>
      <c r="J36" s="100">
        <f>J37+J38</f>
        <v>122.69999999999999</v>
      </c>
      <c r="K36" s="100">
        <f>K37+K38</f>
        <v>122.69999999999999</v>
      </c>
    </row>
    <row r="37" spans="1:11" s="66" customFormat="1" ht="18" x14ac:dyDescent="0.25">
      <c r="A37" s="73"/>
      <c r="B37" s="163" t="s">
        <v>235</v>
      </c>
      <c r="C37" s="206">
        <v>801</v>
      </c>
      <c r="D37" s="72" t="s">
        <v>136</v>
      </c>
      <c r="E37" s="72" t="s">
        <v>141</v>
      </c>
      <c r="F37" s="72" t="s">
        <v>268</v>
      </c>
      <c r="G37" s="165" t="s">
        <v>137</v>
      </c>
      <c r="H37" s="164"/>
      <c r="I37" s="164">
        <v>41.4</v>
      </c>
      <c r="J37" s="100">
        <v>93.8</v>
      </c>
      <c r="K37" s="164">
        <v>93.8</v>
      </c>
    </row>
    <row r="38" spans="1:11" s="66" customFormat="1" ht="47.25" x14ac:dyDescent="0.25">
      <c r="A38" s="73"/>
      <c r="B38" s="163" t="s">
        <v>236</v>
      </c>
      <c r="C38" s="206">
        <v>801</v>
      </c>
      <c r="D38" s="72" t="s">
        <v>136</v>
      </c>
      <c r="E38" s="72" t="s">
        <v>141</v>
      </c>
      <c r="F38" s="72" t="s">
        <v>268</v>
      </c>
      <c r="G38" s="165" t="s">
        <v>212</v>
      </c>
      <c r="H38" s="164"/>
      <c r="I38" s="164">
        <v>13.1</v>
      </c>
      <c r="J38" s="100">
        <v>28.9</v>
      </c>
      <c r="K38" s="98">
        <v>28.9</v>
      </c>
    </row>
    <row r="39" spans="1:11" s="66" customFormat="1" ht="18" x14ac:dyDescent="0.25">
      <c r="A39" s="109" t="s">
        <v>158</v>
      </c>
      <c r="B39" s="131" t="s">
        <v>155</v>
      </c>
      <c r="C39" s="207">
        <v>801</v>
      </c>
      <c r="D39" s="109" t="s">
        <v>141</v>
      </c>
      <c r="E39" s="109"/>
      <c r="F39" s="109"/>
      <c r="G39" s="132"/>
      <c r="H39" s="113">
        <f>H43+H48</f>
        <v>0</v>
      </c>
      <c r="I39" s="113">
        <f>I43+I48+I40</f>
        <v>57</v>
      </c>
      <c r="J39" s="113">
        <f>J43+J48+J40</f>
        <v>92</v>
      </c>
      <c r="K39" s="113">
        <f>K43+K48+K40</f>
        <v>92</v>
      </c>
    </row>
    <row r="40" spans="1:11" s="66" customFormat="1" ht="47.25" x14ac:dyDescent="0.25">
      <c r="A40" s="109"/>
      <c r="B40" s="131" t="s">
        <v>60</v>
      </c>
      <c r="C40" s="207">
        <v>801</v>
      </c>
      <c r="D40" s="109" t="s">
        <v>141</v>
      </c>
      <c r="E40" s="109" t="s">
        <v>142</v>
      </c>
      <c r="F40" s="109" t="s">
        <v>413</v>
      </c>
      <c r="G40" s="132"/>
      <c r="H40" s="113"/>
      <c r="I40" s="113">
        <f>I41</f>
        <v>15</v>
      </c>
      <c r="J40" s="113">
        <f>J41</f>
        <v>15</v>
      </c>
      <c r="K40" s="113">
        <f>K41</f>
        <v>15</v>
      </c>
    </row>
    <row r="41" spans="1:11" s="66" customFormat="1" ht="18" x14ac:dyDescent="0.25">
      <c r="A41" s="109"/>
      <c r="B41" s="129" t="s">
        <v>249</v>
      </c>
      <c r="C41" s="209">
        <v>801</v>
      </c>
      <c r="D41" s="71" t="s">
        <v>141</v>
      </c>
      <c r="E41" s="71" t="s">
        <v>142</v>
      </c>
      <c r="F41" s="71" t="s">
        <v>329</v>
      </c>
      <c r="G41" s="130"/>
      <c r="H41" s="100"/>
      <c r="I41" s="100">
        <v>15</v>
      </c>
      <c r="J41" s="100">
        <v>15</v>
      </c>
      <c r="K41" s="100">
        <v>15</v>
      </c>
    </row>
    <row r="42" spans="1:11" s="66" customFormat="1" ht="31.5" x14ac:dyDescent="0.25">
      <c r="A42" s="109"/>
      <c r="B42" s="129" t="s">
        <v>306</v>
      </c>
      <c r="C42" s="209">
        <v>801</v>
      </c>
      <c r="D42" s="72" t="s">
        <v>141</v>
      </c>
      <c r="E42" s="72" t="s">
        <v>142</v>
      </c>
      <c r="F42" s="72" t="s">
        <v>329</v>
      </c>
      <c r="G42" s="130" t="s">
        <v>147</v>
      </c>
      <c r="H42" s="100"/>
      <c r="I42" s="100">
        <v>15</v>
      </c>
      <c r="J42" s="100">
        <v>15</v>
      </c>
      <c r="K42" s="100">
        <v>15</v>
      </c>
    </row>
    <row r="43" spans="1:11" s="66" customFormat="1" ht="36.75" customHeight="1" x14ac:dyDescent="0.25">
      <c r="A43" s="109" t="s">
        <v>159</v>
      </c>
      <c r="B43" s="80" t="s">
        <v>60</v>
      </c>
      <c r="C43" s="102">
        <v>801</v>
      </c>
      <c r="D43" s="104" t="s">
        <v>141</v>
      </c>
      <c r="E43" s="104" t="s">
        <v>330</v>
      </c>
      <c r="F43" s="104"/>
      <c r="G43" s="104"/>
      <c r="H43" s="113">
        <f>H44</f>
        <v>0</v>
      </c>
      <c r="I43" s="113">
        <f>I44+I47</f>
        <v>42</v>
      </c>
      <c r="J43" s="113">
        <f>J44+J47</f>
        <v>62</v>
      </c>
      <c r="K43" s="113">
        <f>K47+K44</f>
        <v>62</v>
      </c>
    </row>
    <row r="44" spans="1:11" s="67" customFormat="1" ht="21" customHeight="1" x14ac:dyDescent="0.25">
      <c r="A44" s="71"/>
      <c r="B44" s="166" t="s">
        <v>418</v>
      </c>
      <c r="C44" s="75">
        <v>801</v>
      </c>
      <c r="D44" s="72" t="s">
        <v>141</v>
      </c>
      <c r="E44" s="72" t="s">
        <v>330</v>
      </c>
      <c r="F44" s="72" t="s">
        <v>329</v>
      </c>
      <c r="G44" s="72"/>
      <c r="H44" s="116">
        <f>H45</f>
        <v>0</v>
      </c>
      <c r="I44" s="116">
        <f>I45</f>
        <v>0</v>
      </c>
      <c r="J44" s="116">
        <f>J45</f>
        <v>20</v>
      </c>
      <c r="K44" s="116">
        <f>K45</f>
        <v>20</v>
      </c>
    </row>
    <row r="45" spans="1:11" s="67" customFormat="1" ht="33.75" customHeight="1" x14ac:dyDescent="0.25">
      <c r="A45" s="71"/>
      <c r="B45" s="226" t="s">
        <v>306</v>
      </c>
      <c r="C45" s="206">
        <v>801</v>
      </c>
      <c r="D45" s="72" t="s">
        <v>141</v>
      </c>
      <c r="E45" s="72" t="s">
        <v>330</v>
      </c>
      <c r="F45" s="72" t="s">
        <v>329</v>
      </c>
      <c r="G45" s="72" t="s">
        <v>147</v>
      </c>
      <c r="H45" s="116"/>
      <c r="I45" s="116"/>
      <c r="J45" s="116">
        <v>20</v>
      </c>
      <c r="K45" s="98">
        <v>20</v>
      </c>
    </row>
    <row r="46" spans="1:11" s="67" customFormat="1" ht="21" customHeight="1" x14ac:dyDescent="0.25">
      <c r="A46" s="71"/>
      <c r="B46" s="248" t="s">
        <v>418</v>
      </c>
      <c r="C46" s="249">
        <v>801</v>
      </c>
      <c r="D46" s="245" t="s">
        <v>141</v>
      </c>
      <c r="E46" s="245" t="s">
        <v>330</v>
      </c>
      <c r="F46" s="245" t="s">
        <v>415</v>
      </c>
      <c r="G46" s="245"/>
      <c r="H46" s="246"/>
      <c r="I46" s="246">
        <f>I47</f>
        <v>42</v>
      </c>
      <c r="J46" s="246">
        <f>J47</f>
        <v>42</v>
      </c>
      <c r="K46" s="250">
        <f>K47</f>
        <v>42</v>
      </c>
    </row>
    <row r="47" spans="1:11" s="67" customFormat="1" ht="33.75" customHeight="1" x14ac:dyDescent="0.25">
      <c r="A47" s="71"/>
      <c r="B47" s="226" t="s">
        <v>414</v>
      </c>
      <c r="C47" s="206">
        <v>801</v>
      </c>
      <c r="D47" s="72" t="s">
        <v>141</v>
      </c>
      <c r="E47" s="72" t="s">
        <v>330</v>
      </c>
      <c r="F47" s="72" t="s">
        <v>415</v>
      </c>
      <c r="G47" s="72" t="s">
        <v>147</v>
      </c>
      <c r="H47" s="116"/>
      <c r="I47" s="116">
        <v>42</v>
      </c>
      <c r="J47" s="116">
        <v>42</v>
      </c>
      <c r="K47" s="98">
        <v>42</v>
      </c>
    </row>
    <row r="48" spans="1:11" s="66" customFormat="1" ht="31.5" x14ac:dyDescent="0.25">
      <c r="A48" s="109" t="s">
        <v>269</v>
      </c>
      <c r="B48" s="131" t="s">
        <v>157</v>
      </c>
      <c r="C48" s="207">
        <v>801</v>
      </c>
      <c r="D48" s="104" t="s">
        <v>141</v>
      </c>
      <c r="E48" s="104" t="s">
        <v>143</v>
      </c>
      <c r="F48" s="104"/>
      <c r="G48" s="132"/>
      <c r="H48" s="111">
        <f t="shared" ref="H48:K49" si="1">H49</f>
        <v>0</v>
      </c>
      <c r="I48" s="111">
        <f t="shared" si="1"/>
        <v>0</v>
      </c>
      <c r="J48" s="111">
        <f t="shared" si="1"/>
        <v>15</v>
      </c>
      <c r="K48" s="111">
        <f t="shared" si="1"/>
        <v>15</v>
      </c>
    </row>
    <row r="49" spans="1:11" s="67" customFormat="1" ht="18" x14ac:dyDescent="0.25">
      <c r="A49" s="71"/>
      <c r="B49" s="166" t="s">
        <v>249</v>
      </c>
      <c r="C49" s="75">
        <v>801</v>
      </c>
      <c r="D49" s="72" t="s">
        <v>141</v>
      </c>
      <c r="E49" s="72" t="s">
        <v>143</v>
      </c>
      <c r="F49" s="72" t="s">
        <v>213</v>
      </c>
      <c r="G49" s="130"/>
      <c r="H49" s="116">
        <f t="shared" si="1"/>
        <v>0</v>
      </c>
      <c r="I49" s="116">
        <f t="shared" si="1"/>
        <v>0</v>
      </c>
      <c r="J49" s="116">
        <f t="shared" si="1"/>
        <v>15</v>
      </c>
      <c r="K49" s="116">
        <f t="shared" si="1"/>
        <v>15</v>
      </c>
    </row>
    <row r="50" spans="1:11" s="67" customFormat="1" ht="31.5" x14ac:dyDescent="0.25">
      <c r="A50" s="71"/>
      <c r="B50" s="226" t="s">
        <v>306</v>
      </c>
      <c r="C50" s="206">
        <v>801</v>
      </c>
      <c r="D50" s="72" t="s">
        <v>141</v>
      </c>
      <c r="E50" s="72" t="s">
        <v>143</v>
      </c>
      <c r="F50" s="72" t="s">
        <v>213</v>
      </c>
      <c r="G50" s="130" t="s">
        <v>147</v>
      </c>
      <c r="H50" s="164"/>
      <c r="I50" s="164"/>
      <c r="J50" s="116">
        <v>15</v>
      </c>
      <c r="K50" s="98">
        <v>15</v>
      </c>
    </row>
    <row r="51" spans="1:11" s="66" customFormat="1" ht="18" x14ac:dyDescent="0.25">
      <c r="A51" s="109" t="s">
        <v>160</v>
      </c>
      <c r="B51" s="131" t="s">
        <v>132</v>
      </c>
      <c r="C51" s="207">
        <v>801</v>
      </c>
      <c r="D51" s="104" t="s">
        <v>138</v>
      </c>
      <c r="E51" s="104"/>
      <c r="F51" s="104"/>
      <c r="G51" s="132"/>
      <c r="H51" s="113">
        <f>H52+H55</f>
        <v>0</v>
      </c>
      <c r="I51" s="113">
        <f>I55</f>
        <v>-150</v>
      </c>
      <c r="J51" s="113">
        <f>J55</f>
        <v>22</v>
      </c>
      <c r="K51" s="113">
        <f>K55</f>
        <v>22</v>
      </c>
    </row>
    <row r="52" spans="1:11" s="66" customFormat="1" ht="18" hidden="1" x14ac:dyDescent="0.25">
      <c r="A52" s="109" t="s">
        <v>161</v>
      </c>
      <c r="B52" s="136" t="s">
        <v>266</v>
      </c>
      <c r="C52" s="208">
        <v>801</v>
      </c>
      <c r="D52" s="109" t="s">
        <v>138</v>
      </c>
      <c r="E52" s="109" t="s">
        <v>142</v>
      </c>
      <c r="F52" s="109"/>
      <c r="G52" s="132"/>
      <c r="H52" s="113">
        <f>H53</f>
        <v>0</v>
      </c>
      <c r="I52" s="113"/>
      <c r="J52" s="113"/>
      <c r="K52" s="113"/>
    </row>
    <row r="53" spans="1:11" s="66" customFormat="1" ht="18" hidden="1" x14ac:dyDescent="0.25">
      <c r="A53" s="71"/>
      <c r="B53" s="170" t="s">
        <v>277</v>
      </c>
      <c r="C53" s="72" t="s">
        <v>76</v>
      </c>
      <c r="D53" s="72" t="s">
        <v>138</v>
      </c>
      <c r="E53" s="72" t="s">
        <v>142</v>
      </c>
      <c r="F53" s="72" t="s">
        <v>417</v>
      </c>
      <c r="G53" s="165"/>
      <c r="H53" s="116">
        <f>H54</f>
        <v>0</v>
      </c>
      <c r="I53" s="116"/>
      <c r="J53" s="116"/>
      <c r="K53" s="116"/>
    </row>
    <row r="54" spans="1:11" s="66" customFormat="1" ht="31.5" hidden="1" x14ac:dyDescent="0.25">
      <c r="A54" s="71"/>
      <c r="B54" s="226" t="s">
        <v>306</v>
      </c>
      <c r="C54" s="206">
        <v>801</v>
      </c>
      <c r="D54" s="72" t="s">
        <v>138</v>
      </c>
      <c r="E54" s="72" t="s">
        <v>142</v>
      </c>
      <c r="F54" s="72" t="s">
        <v>417</v>
      </c>
      <c r="G54" s="165" t="s">
        <v>147</v>
      </c>
      <c r="H54" s="116"/>
      <c r="I54" s="116"/>
      <c r="J54" s="116"/>
      <c r="K54" s="200"/>
    </row>
    <row r="55" spans="1:11" s="66" customFormat="1" ht="18" x14ac:dyDescent="0.25">
      <c r="A55" s="109" t="s">
        <v>161</v>
      </c>
      <c r="B55" s="136" t="s">
        <v>210</v>
      </c>
      <c r="C55" s="208">
        <v>801</v>
      </c>
      <c r="D55" s="109" t="s">
        <v>138</v>
      </c>
      <c r="E55" s="109" t="s">
        <v>211</v>
      </c>
      <c r="F55" s="109"/>
      <c r="G55" s="132"/>
      <c r="H55" s="113">
        <f>H56</f>
        <v>0</v>
      </c>
      <c r="I55" s="113">
        <f>I56</f>
        <v>-150</v>
      </c>
      <c r="J55" s="113">
        <f>J56</f>
        <v>22</v>
      </c>
      <c r="K55" s="113">
        <f>K56</f>
        <v>22</v>
      </c>
    </row>
    <row r="56" spans="1:11" s="67" customFormat="1" ht="31.5" x14ac:dyDescent="0.25">
      <c r="A56" s="71"/>
      <c r="B56" s="170" t="s">
        <v>250</v>
      </c>
      <c r="C56" s="72" t="s">
        <v>76</v>
      </c>
      <c r="D56" s="72" t="s">
        <v>138</v>
      </c>
      <c r="E56" s="72" t="s">
        <v>211</v>
      </c>
      <c r="F56" s="72" t="s">
        <v>201</v>
      </c>
      <c r="G56" s="165"/>
      <c r="H56" s="116">
        <f>H57+H58</f>
        <v>0</v>
      </c>
      <c r="I56" s="116">
        <f>I57</f>
        <v>-150</v>
      </c>
      <c r="J56" s="116">
        <f>J57</f>
        <v>22</v>
      </c>
      <c r="K56" s="116">
        <f>K57</f>
        <v>22</v>
      </c>
    </row>
    <row r="57" spans="1:11" s="67" customFormat="1" ht="31.5" x14ac:dyDescent="0.25">
      <c r="A57" s="71"/>
      <c r="B57" s="226" t="s">
        <v>306</v>
      </c>
      <c r="C57" s="206">
        <v>801</v>
      </c>
      <c r="D57" s="72" t="s">
        <v>138</v>
      </c>
      <c r="E57" s="72" t="s">
        <v>211</v>
      </c>
      <c r="F57" s="72" t="s">
        <v>201</v>
      </c>
      <c r="G57" s="165" t="s">
        <v>147</v>
      </c>
      <c r="H57" s="116"/>
      <c r="I57" s="116">
        <v>-150</v>
      </c>
      <c r="J57" s="116">
        <v>22</v>
      </c>
      <c r="K57" s="100">
        <v>22</v>
      </c>
    </row>
    <row r="58" spans="1:11" s="67" customFormat="1" ht="18" hidden="1" x14ac:dyDescent="0.25">
      <c r="A58" s="71"/>
      <c r="B58" s="163" t="s">
        <v>165</v>
      </c>
      <c r="C58" s="206">
        <v>801</v>
      </c>
      <c r="D58" s="72" t="s">
        <v>138</v>
      </c>
      <c r="E58" s="72" t="s">
        <v>211</v>
      </c>
      <c r="F58" s="72" t="s">
        <v>201</v>
      </c>
      <c r="G58" s="165" t="s">
        <v>148</v>
      </c>
      <c r="H58" s="116"/>
      <c r="I58" s="116"/>
      <c r="J58" s="116"/>
      <c r="K58" s="167"/>
    </row>
    <row r="59" spans="1:11" s="66" customFormat="1" ht="18" x14ac:dyDescent="0.25">
      <c r="A59" s="109" t="s">
        <v>163</v>
      </c>
      <c r="B59" s="126" t="s">
        <v>133</v>
      </c>
      <c r="C59" s="104" t="s">
        <v>76</v>
      </c>
      <c r="D59" s="109" t="s">
        <v>144</v>
      </c>
      <c r="E59" s="109"/>
      <c r="F59" s="109"/>
      <c r="G59" s="104"/>
      <c r="H59" s="111">
        <f>H60+H64+H69</f>
        <v>0</v>
      </c>
      <c r="I59" s="111">
        <f>I60+I64+I69</f>
        <v>-100</v>
      </c>
      <c r="J59" s="111">
        <f>J60+J64+J69</f>
        <v>50</v>
      </c>
      <c r="K59" s="111">
        <f>K60+K64+K69</f>
        <v>50</v>
      </c>
    </row>
    <row r="60" spans="1:11" s="66" customFormat="1" ht="18" hidden="1" x14ac:dyDescent="0.25">
      <c r="A60" s="109" t="s">
        <v>166</v>
      </c>
      <c r="B60" s="126" t="s">
        <v>190</v>
      </c>
      <c r="C60" s="104" t="s">
        <v>76</v>
      </c>
      <c r="D60" s="109" t="s">
        <v>144</v>
      </c>
      <c r="E60" s="109" t="s">
        <v>135</v>
      </c>
      <c r="F60" s="109"/>
      <c r="G60" s="104"/>
      <c r="H60" s="111">
        <f>H61</f>
        <v>0</v>
      </c>
      <c r="I60" s="111"/>
      <c r="J60" s="111"/>
      <c r="K60" s="111"/>
    </row>
    <row r="61" spans="1:11" s="67" customFormat="1" ht="33.75" hidden="1" customHeight="1" x14ac:dyDescent="0.25">
      <c r="A61" s="71"/>
      <c r="B61" s="170" t="s">
        <v>250</v>
      </c>
      <c r="C61" s="72" t="s">
        <v>76</v>
      </c>
      <c r="D61" s="72" t="s">
        <v>144</v>
      </c>
      <c r="E61" s="72" t="s">
        <v>135</v>
      </c>
      <c r="F61" s="72" t="s">
        <v>201</v>
      </c>
      <c r="G61" s="72"/>
      <c r="H61" s="116">
        <f>H62+H63</f>
        <v>0</v>
      </c>
      <c r="I61" s="116"/>
      <c r="J61" s="116"/>
      <c r="K61" s="116"/>
    </row>
    <row r="62" spans="1:11" s="67" customFormat="1" ht="31.5" hidden="1" x14ac:dyDescent="0.25">
      <c r="A62" s="71"/>
      <c r="B62" s="226" t="s">
        <v>306</v>
      </c>
      <c r="C62" s="206">
        <v>801</v>
      </c>
      <c r="D62" s="72" t="s">
        <v>144</v>
      </c>
      <c r="E62" s="72" t="s">
        <v>135</v>
      </c>
      <c r="F62" s="72" t="s">
        <v>201</v>
      </c>
      <c r="G62" s="72" t="s">
        <v>147</v>
      </c>
      <c r="H62" s="116"/>
      <c r="I62" s="116"/>
      <c r="J62" s="116"/>
      <c r="K62" s="98"/>
    </row>
    <row r="63" spans="1:11" s="67" customFormat="1" ht="18" hidden="1" x14ac:dyDescent="0.25">
      <c r="A63" s="71"/>
      <c r="B63" s="163" t="s">
        <v>131</v>
      </c>
      <c r="C63" s="206">
        <v>801</v>
      </c>
      <c r="D63" s="71" t="s">
        <v>144</v>
      </c>
      <c r="E63" s="71" t="s">
        <v>135</v>
      </c>
      <c r="F63" s="71" t="s">
        <v>201</v>
      </c>
      <c r="G63" s="72" t="s">
        <v>191</v>
      </c>
      <c r="H63" s="114"/>
      <c r="I63" s="114"/>
      <c r="J63" s="116"/>
      <c r="K63" s="167"/>
    </row>
    <row r="64" spans="1:11" s="66" customFormat="1" ht="18" hidden="1" x14ac:dyDescent="0.25">
      <c r="A64" s="109" t="s">
        <v>271</v>
      </c>
      <c r="B64" s="136" t="s">
        <v>264</v>
      </c>
      <c r="C64" s="208">
        <v>801</v>
      </c>
      <c r="D64" s="109" t="s">
        <v>144</v>
      </c>
      <c r="E64" s="109" t="s">
        <v>136</v>
      </c>
      <c r="F64" s="109"/>
      <c r="G64" s="104"/>
      <c r="H64" s="115">
        <f>H65+H67</f>
        <v>0</v>
      </c>
      <c r="I64" s="115"/>
      <c r="J64" s="111"/>
      <c r="K64" s="111"/>
    </row>
    <row r="65" spans="1:11" s="67" customFormat="1" ht="31.5" hidden="1" x14ac:dyDescent="0.25">
      <c r="A65" s="71"/>
      <c r="B65" s="163" t="s">
        <v>250</v>
      </c>
      <c r="C65" s="206">
        <v>801</v>
      </c>
      <c r="D65" s="72" t="s">
        <v>144</v>
      </c>
      <c r="E65" s="72" t="s">
        <v>136</v>
      </c>
      <c r="F65" s="72" t="s">
        <v>201</v>
      </c>
      <c r="G65" s="72"/>
      <c r="H65" s="116">
        <f>H66</f>
        <v>0</v>
      </c>
      <c r="I65" s="116"/>
      <c r="J65" s="116"/>
      <c r="K65" s="116"/>
    </row>
    <row r="66" spans="1:11" s="67" customFormat="1" ht="31.5" hidden="1" x14ac:dyDescent="0.25">
      <c r="A66" s="71"/>
      <c r="B66" s="226" t="s">
        <v>306</v>
      </c>
      <c r="C66" s="206">
        <v>801</v>
      </c>
      <c r="D66" s="72" t="s">
        <v>144</v>
      </c>
      <c r="E66" s="72" t="s">
        <v>136</v>
      </c>
      <c r="F66" s="72" t="s">
        <v>272</v>
      </c>
      <c r="G66" s="72" t="s">
        <v>147</v>
      </c>
      <c r="H66" s="114"/>
      <c r="I66" s="114"/>
      <c r="J66" s="116"/>
      <c r="K66" s="98"/>
    </row>
    <row r="67" spans="1:11" s="67" customFormat="1" ht="18" hidden="1" x14ac:dyDescent="0.25">
      <c r="A67" s="71"/>
      <c r="B67" s="163" t="s">
        <v>209</v>
      </c>
      <c r="C67" s="206">
        <v>801</v>
      </c>
      <c r="D67" s="72" t="s">
        <v>144</v>
      </c>
      <c r="E67" s="72" t="s">
        <v>136</v>
      </c>
      <c r="F67" s="72" t="s">
        <v>273</v>
      </c>
      <c r="G67" s="165"/>
      <c r="H67" s="114">
        <f>H68</f>
        <v>0</v>
      </c>
      <c r="I67" s="114"/>
      <c r="J67" s="114"/>
      <c r="K67" s="114"/>
    </row>
    <row r="68" spans="1:11" s="67" customFormat="1" ht="31.5" hidden="1" x14ac:dyDescent="0.25">
      <c r="A68" s="71"/>
      <c r="B68" s="226" t="s">
        <v>306</v>
      </c>
      <c r="C68" s="206">
        <v>801</v>
      </c>
      <c r="D68" s="72" t="s">
        <v>144</v>
      </c>
      <c r="E68" s="72" t="s">
        <v>136</v>
      </c>
      <c r="F68" s="72" t="s">
        <v>273</v>
      </c>
      <c r="G68" s="165" t="s">
        <v>147</v>
      </c>
      <c r="H68" s="116"/>
      <c r="I68" s="116"/>
      <c r="J68" s="100"/>
      <c r="K68" s="201"/>
    </row>
    <row r="69" spans="1:11" s="66" customFormat="1" ht="18" x14ac:dyDescent="0.25">
      <c r="A69" s="109" t="s">
        <v>270</v>
      </c>
      <c r="B69" s="126" t="s">
        <v>41</v>
      </c>
      <c r="C69" s="104" t="s">
        <v>76</v>
      </c>
      <c r="D69" s="109" t="s">
        <v>144</v>
      </c>
      <c r="E69" s="109" t="s">
        <v>141</v>
      </c>
      <c r="F69" s="109"/>
      <c r="G69" s="104"/>
      <c r="H69" s="111">
        <f t="shared" ref="H69:K70" si="2">H70</f>
        <v>0</v>
      </c>
      <c r="I69" s="111">
        <f t="shared" si="2"/>
        <v>-100</v>
      </c>
      <c r="J69" s="111">
        <f t="shared" si="2"/>
        <v>50</v>
      </c>
      <c r="K69" s="111">
        <f t="shared" si="2"/>
        <v>50</v>
      </c>
    </row>
    <row r="70" spans="1:11" s="66" customFormat="1" ht="18" customHeight="1" x14ac:dyDescent="0.25">
      <c r="A70" s="73"/>
      <c r="B70" s="128" t="s">
        <v>251</v>
      </c>
      <c r="C70" s="72" t="s">
        <v>76</v>
      </c>
      <c r="D70" s="72" t="s">
        <v>144</v>
      </c>
      <c r="E70" s="72" t="s">
        <v>141</v>
      </c>
      <c r="F70" s="72" t="s">
        <v>214</v>
      </c>
      <c r="G70" s="165"/>
      <c r="H70" s="114">
        <f t="shared" si="2"/>
        <v>0</v>
      </c>
      <c r="I70" s="114">
        <f t="shared" si="2"/>
        <v>-100</v>
      </c>
      <c r="J70" s="114">
        <f t="shared" si="2"/>
        <v>50</v>
      </c>
      <c r="K70" s="114">
        <f t="shared" si="2"/>
        <v>50</v>
      </c>
    </row>
    <row r="71" spans="1:11" s="66" customFormat="1" ht="31.5" x14ac:dyDescent="0.25">
      <c r="A71" s="73"/>
      <c r="B71" s="226" t="s">
        <v>306</v>
      </c>
      <c r="C71" s="206">
        <v>801</v>
      </c>
      <c r="D71" s="72" t="s">
        <v>144</v>
      </c>
      <c r="E71" s="72" t="s">
        <v>141</v>
      </c>
      <c r="F71" s="72" t="s">
        <v>214</v>
      </c>
      <c r="G71" s="165" t="s">
        <v>147</v>
      </c>
      <c r="H71" s="116"/>
      <c r="I71" s="116">
        <v>-100</v>
      </c>
      <c r="J71" s="100">
        <v>50</v>
      </c>
      <c r="K71" s="98">
        <v>50</v>
      </c>
    </row>
    <row r="72" spans="1:11" s="66" customFormat="1" ht="18" x14ac:dyDescent="0.25">
      <c r="A72" s="109" t="s">
        <v>164</v>
      </c>
      <c r="B72" s="126" t="s">
        <v>162</v>
      </c>
      <c r="C72" s="104" t="s">
        <v>76</v>
      </c>
      <c r="D72" s="109" t="s">
        <v>145</v>
      </c>
      <c r="E72" s="109"/>
      <c r="F72" s="109"/>
      <c r="G72" s="104"/>
      <c r="H72" s="111">
        <f t="shared" ref="H72:K73" si="3">H73</f>
        <v>0</v>
      </c>
      <c r="I72" s="111">
        <f t="shared" si="3"/>
        <v>-273.5</v>
      </c>
      <c r="J72" s="111">
        <f t="shared" si="3"/>
        <v>1456.2</v>
      </c>
      <c r="K72" s="111">
        <f t="shared" si="3"/>
        <v>1204.3</v>
      </c>
    </row>
    <row r="73" spans="1:11" s="66" customFormat="1" ht="18" x14ac:dyDescent="0.25">
      <c r="A73" s="109" t="s">
        <v>167</v>
      </c>
      <c r="B73" s="126" t="s">
        <v>40</v>
      </c>
      <c r="C73" s="104" t="s">
        <v>76</v>
      </c>
      <c r="D73" s="109" t="s">
        <v>145</v>
      </c>
      <c r="E73" s="109" t="s">
        <v>135</v>
      </c>
      <c r="F73" s="109"/>
      <c r="G73" s="104"/>
      <c r="H73" s="111">
        <f t="shared" si="3"/>
        <v>0</v>
      </c>
      <c r="I73" s="111">
        <f t="shared" si="3"/>
        <v>-273.5</v>
      </c>
      <c r="J73" s="111">
        <f t="shared" si="3"/>
        <v>1456.2</v>
      </c>
      <c r="K73" s="111">
        <f t="shared" si="3"/>
        <v>1204.3</v>
      </c>
    </row>
    <row r="74" spans="1:11" s="66" customFormat="1" ht="18" x14ac:dyDescent="0.25">
      <c r="A74" s="73"/>
      <c r="B74" s="128" t="s">
        <v>252</v>
      </c>
      <c r="C74" s="72" t="s">
        <v>76</v>
      </c>
      <c r="D74" s="71" t="s">
        <v>145</v>
      </c>
      <c r="E74" s="71" t="s">
        <v>135</v>
      </c>
      <c r="F74" s="71" t="s">
        <v>202</v>
      </c>
      <c r="G74" s="165"/>
      <c r="H74" s="114">
        <f>SUM(H75:H80)</f>
        <v>0</v>
      </c>
      <c r="I74" s="114">
        <v>-273.5</v>
      </c>
      <c r="J74" s="114">
        <v>1456.2</v>
      </c>
      <c r="K74" s="114">
        <v>1204.3</v>
      </c>
    </row>
    <row r="75" spans="1:11" s="66" customFormat="1" ht="31.5" x14ac:dyDescent="0.25">
      <c r="A75" s="73"/>
      <c r="B75" s="159" t="s">
        <v>305</v>
      </c>
      <c r="C75" s="206">
        <v>801</v>
      </c>
      <c r="D75" s="72" t="s">
        <v>145</v>
      </c>
      <c r="E75" s="72" t="s">
        <v>135</v>
      </c>
      <c r="F75" s="72" t="s">
        <v>202</v>
      </c>
      <c r="G75" s="165" t="s">
        <v>139</v>
      </c>
      <c r="H75" s="116"/>
      <c r="I75" s="116"/>
      <c r="J75" s="100">
        <v>45</v>
      </c>
      <c r="K75" s="98">
        <v>45</v>
      </c>
    </row>
    <row r="76" spans="1:11" s="66" customFormat="1" ht="31.5" x14ac:dyDescent="0.25">
      <c r="A76" s="73"/>
      <c r="B76" s="226" t="s">
        <v>306</v>
      </c>
      <c r="C76" s="206">
        <v>801</v>
      </c>
      <c r="D76" s="72" t="s">
        <v>145</v>
      </c>
      <c r="E76" s="72" t="s">
        <v>135</v>
      </c>
      <c r="F76" s="72" t="s">
        <v>202</v>
      </c>
      <c r="G76" s="165" t="s">
        <v>147</v>
      </c>
      <c r="H76" s="116"/>
      <c r="I76" s="116">
        <v>-433.5</v>
      </c>
      <c r="J76" s="100">
        <v>316.3</v>
      </c>
      <c r="K76" s="98">
        <v>164.4</v>
      </c>
    </row>
    <row r="77" spans="1:11" s="66" customFormat="1" ht="18" x14ac:dyDescent="0.25">
      <c r="A77" s="73"/>
      <c r="B77" s="163" t="s">
        <v>131</v>
      </c>
      <c r="C77" s="206">
        <v>801</v>
      </c>
      <c r="D77" s="71" t="s">
        <v>145</v>
      </c>
      <c r="E77" s="71" t="s">
        <v>135</v>
      </c>
      <c r="F77" s="72" t="s">
        <v>202</v>
      </c>
      <c r="G77" s="165" t="s">
        <v>191</v>
      </c>
      <c r="H77" s="114"/>
      <c r="I77" s="114">
        <v>100</v>
      </c>
      <c r="J77" s="100">
        <v>350</v>
      </c>
      <c r="K77" s="253">
        <v>250</v>
      </c>
    </row>
    <row r="78" spans="1:11" s="66" customFormat="1" ht="18" x14ac:dyDescent="0.25">
      <c r="A78" s="73"/>
      <c r="B78" s="163" t="s">
        <v>192</v>
      </c>
      <c r="C78" s="206">
        <v>801</v>
      </c>
      <c r="D78" s="71" t="s">
        <v>145</v>
      </c>
      <c r="E78" s="71" t="s">
        <v>135</v>
      </c>
      <c r="F78" s="72" t="s">
        <v>202</v>
      </c>
      <c r="G78" s="165" t="s">
        <v>203</v>
      </c>
      <c r="H78" s="114"/>
      <c r="I78" s="114">
        <v>-5</v>
      </c>
      <c r="J78" s="100">
        <v>15</v>
      </c>
      <c r="K78" s="251">
        <v>15</v>
      </c>
    </row>
    <row r="79" spans="1:11" s="66" customFormat="1" ht="18" x14ac:dyDescent="0.25">
      <c r="A79" s="73"/>
      <c r="B79" s="163" t="s">
        <v>193</v>
      </c>
      <c r="C79" s="206">
        <v>801</v>
      </c>
      <c r="D79" s="71" t="s">
        <v>145</v>
      </c>
      <c r="E79" s="71" t="s">
        <v>135</v>
      </c>
      <c r="F79" s="72" t="s">
        <v>202</v>
      </c>
      <c r="G79" s="165" t="s">
        <v>194</v>
      </c>
      <c r="H79" s="114"/>
      <c r="I79" s="114"/>
      <c r="J79" s="100">
        <v>5</v>
      </c>
      <c r="K79" s="251">
        <v>5</v>
      </c>
    </row>
    <row r="80" spans="1:11" s="66" customFormat="1" ht="18" x14ac:dyDescent="0.25">
      <c r="A80" s="73"/>
      <c r="B80" s="163" t="s">
        <v>165</v>
      </c>
      <c r="C80" s="206">
        <v>801</v>
      </c>
      <c r="D80" s="71" t="s">
        <v>145</v>
      </c>
      <c r="E80" s="71" t="s">
        <v>135</v>
      </c>
      <c r="F80" s="72" t="s">
        <v>202</v>
      </c>
      <c r="G80" s="165" t="s">
        <v>148</v>
      </c>
      <c r="H80" s="114"/>
      <c r="I80" s="114"/>
      <c r="J80" s="235">
        <v>659.93</v>
      </c>
      <c r="K80" s="167">
        <v>659.93</v>
      </c>
    </row>
    <row r="81" spans="1:11" s="66" customFormat="1" ht="18" x14ac:dyDescent="0.25">
      <c r="A81" s="109" t="s">
        <v>170</v>
      </c>
      <c r="B81" s="80" t="s">
        <v>134</v>
      </c>
      <c r="C81" s="102">
        <v>801</v>
      </c>
      <c r="D81" s="109" t="s">
        <v>146</v>
      </c>
      <c r="E81" s="109"/>
      <c r="F81" s="109"/>
      <c r="G81" s="104"/>
      <c r="H81" s="111">
        <f>H82</f>
        <v>0</v>
      </c>
      <c r="I81" s="111">
        <f>I82</f>
        <v>703.4</v>
      </c>
      <c r="J81" s="111">
        <f>J82</f>
        <v>2152</v>
      </c>
      <c r="K81" s="111">
        <f>K82</f>
        <v>2152</v>
      </c>
    </row>
    <row r="82" spans="1:11" s="66" customFormat="1" ht="18" x14ac:dyDescent="0.25">
      <c r="A82" s="109" t="s">
        <v>171</v>
      </c>
      <c r="B82" s="137" t="s">
        <v>59</v>
      </c>
      <c r="C82" s="191" t="s">
        <v>76</v>
      </c>
      <c r="D82" s="109" t="s">
        <v>146</v>
      </c>
      <c r="E82" s="109" t="s">
        <v>144</v>
      </c>
      <c r="F82" s="109"/>
      <c r="G82" s="104"/>
      <c r="H82" s="111">
        <f>H84</f>
        <v>0</v>
      </c>
      <c r="I82" s="111">
        <f t="shared" ref="I82:K83" si="4">I83</f>
        <v>703.4</v>
      </c>
      <c r="J82" s="111">
        <f t="shared" si="4"/>
        <v>2152</v>
      </c>
      <c r="K82" s="111">
        <f t="shared" si="4"/>
        <v>2152</v>
      </c>
    </row>
    <row r="83" spans="1:11" s="66" customFormat="1" ht="19.5" customHeight="1" x14ac:dyDescent="0.25">
      <c r="A83" s="73"/>
      <c r="B83" s="128" t="s">
        <v>253</v>
      </c>
      <c r="C83" s="72" t="s">
        <v>76</v>
      </c>
      <c r="D83" s="71" t="s">
        <v>146</v>
      </c>
      <c r="E83" s="71" t="s">
        <v>144</v>
      </c>
      <c r="F83" s="72" t="s">
        <v>204</v>
      </c>
      <c r="G83" s="165"/>
      <c r="H83" s="164">
        <f>H84</f>
        <v>0</v>
      </c>
      <c r="I83" s="164">
        <f t="shared" si="4"/>
        <v>703.4</v>
      </c>
      <c r="J83" s="164">
        <f t="shared" si="4"/>
        <v>2152</v>
      </c>
      <c r="K83" s="164">
        <f t="shared" si="4"/>
        <v>2152</v>
      </c>
    </row>
    <row r="84" spans="1:11" s="66" customFormat="1" ht="32.25" customHeight="1" x14ac:dyDescent="0.25">
      <c r="A84" s="73"/>
      <c r="B84" s="128" t="s">
        <v>248</v>
      </c>
      <c r="C84" s="72" t="s">
        <v>76</v>
      </c>
      <c r="D84" s="72" t="s">
        <v>146</v>
      </c>
      <c r="E84" s="72" t="s">
        <v>144</v>
      </c>
      <c r="F84" s="72" t="s">
        <v>215</v>
      </c>
      <c r="G84" s="165"/>
      <c r="H84" s="164">
        <f>H85+H88</f>
        <v>0</v>
      </c>
      <c r="I84" s="164">
        <f>I85+I88</f>
        <v>703.4</v>
      </c>
      <c r="J84" s="164">
        <f>J85+J88</f>
        <v>2152</v>
      </c>
      <c r="K84" s="164">
        <f>K85+K88</f>
        <v>2152</v>
      </c>
    </row>
    <row r="85" spans="1:11" s="66" customFormat="1" ht="33" customHeight="1" x14ac:dyDescent="0.25">
      <c r="A85" s="73"/>
      <c r="B85" s="163" t="s">
        <v>205</v>
      </c>
      <c r="C85" s="206">
        <v>801</v>
      </c>
      <c r="D85" s="72" t="s">
        <v>146</v>
      </c>
      <c r="E85" s="72" t="s">
        <v>144</v>
      </c>
      <c r="F85" s="72" t="s">
        <v>206</v>
      </c>
      <c r="G85" s="165"/>
      <c r="H85" s="164">
        <f>H86+H87</f>
        <v>0</v>
      </c>
      <c r="I85" s="164">
        <f>I86+I87</f>
        <v>758.4</v>
      </c>
      <c r="J85" s="164">
        <f>J86+J87</f>
        <v>2137</v>
      </c>
      <c r="K85" s="164">
        <f>K86+K87</f>
        <v>2137</v>
      </c>
    </row>
    <row r="86" spans="1:11" s="66" customFormat="1" ht="16.5" customHeight="1" x14ac:dyDescent="0.25">
      <c r="A86" s="73"/>
      <c r="B86" s="163" t="s">
        <v>302</v>
      </c>
      <c r="C86" s="206">
        <v>801</v>
      </c>
      <c r="D86" s="71" t="s">
        <v>146</v>
      </c>
      <c r="E86" s="71" t="s">
        <v>144</v>
      </c>
      <c r="F86" s="72" t="s">
        <v>206</v>
      </c>
      <c r="G86" s="165" t="s">
        <v>150</v>
      </c>
      <c r="H86" s="164"/>
      <c r="I86" s="164">
        <v>649.9</v>
      </c>
      <c r="J86" s="98">
        <v>1641</v>
      </c>
      <c r="K86" s="167">
        <v>1641</v>
      </c>
    </row>
    <row r="87" spans="1:11" s="66" customFormat="1" ht="33.75" customHeight="1" x14ac:dyDescent="0.25">
      <c r="A87" s="73"/>
      <c r="B87" s="159" t="s">
        <v>304</v>
      </c>
      <c r="C87" s="206">
        <v>801</v>
      </c>
      <c r="D87" s="72" t="s">
        <v>146</v>
      </c>
      <c r="E87" s="72" t="s">
        <v>144</v>
      </c>
      <c r="F87" s="72" t="s">
        <v>206</v>
      </c>
      <c r="G87" s="165" t="s">
        <v>216</v>
      </c>
      <c r="H87" s="164"/>
      <c r="I87" s="164">
        <v>108.5</v>
      </c>
      <c r="J87" s="98">
        <v>496</v>
      </c>
      <c r="K87" s="98">
        <v>496</v>
      </c>
    </row>
    <row r="88" spans="1:11" s="66" customFormat="1" ht="17.25" customHeight="1" x14ac:dyDescent="0.25">
      <c r="A88" s="73"/>
      <c r="B88" s="163" t="s">
        <v>207</v>
      </c>
      <c r="C88" s="206">
        <v>801</v>
      </c>
      <c r="D88" s="72" t="s">
        <v>146</v>
      </c>
      <c r="E88" s="72" t="s">
        <v>144</v>
      </c>
      <c r="F88" s="72" t="s">
        <v>208</v>
      </c>
      <c r="G88" s="165"/>
      <c r="H88" s="164">
        <f>SUM(H89:H91)</f>
        <v>0</v>
      </c>
      <c r="I88" s="164">
        <f>I91</f>
        <v>-55</v>
      </c>
      <c r="J88" s="164">
        <f>J89+J90+J91</f>
        <v>15</v>
      </c>
      <c r="K88" s="164">
        <f>K89+K90+K91</f>
        <v>15</v>
      </c>
    </row>
    <row r="89" spans="1:11" s="66" customFormat="1" ht="34.5" hidden="1" customHeight="1" x14ac:dyDescent="0.25">
      <c r="A89" s="73"/>
      <c r="B89" s="163" t="s">
        <v>303</v>
      </c>
      <c r="C89" s="206">
        <v>801</v>
      </c>
      <c r="D89" s="72" t="s">
        <v>146</v>
      </c>
      <c r="E89" s="72" t="s">
        <v>144</v>
      </c>
      <c r="F89" s="72" t="s">
        <v>208</v>
      </c>
      <c r="G89" s="165" t="s">
        <v>275</v>
      </c>
      <c r="H89" s="164"/>
      <c r="I89" s="164"/>
      <c r="J89" s="164"/>
      <c r="K89" s="200"/>
    </row>
    <row r="90" spans="1:11" s="66" customFormat="1" ht="35.25" hidden="1" customHeight="1" x14ac:dyDescent="0.25">
      <c r="A90" s="73"/>
      <c r="B90" s="159" t="s">
        <v>305</v>
      </c>
      <c r="C90" s="206">
        <v>801</v>
      </c>
      <c r="D90" s="72" t="s">
        <v>146</v>
      </c>
      <c r="E90" s="72" t="s">
        <v>144</v>
      </c>
      <c r="F90" s="72" t="s">
        <v>208</v>
      </c>
      <c r="G90" s="165" t="s">
        <v>139</v>
      </c>
      <c r="H90" s="164"/>
      <c r="I90" s="164"/>
      <c r="J90" s="164"/>
      <c r="K90" s="98"/>
    </row>
    <row r="91" spans="1:11" s="66" customFormat="1" ht="32.25" customHeight="1" x14ac:dyDescent="0.25">
      <c r="A91" s="73"/>
      <c r="B91" s="226" t="s">
        <v>306</v>
      </c>
      <c r="C91" s="206">
        <v>801</v>
      </c>
      <c r="D91" s="72" t="s">
        <v>146</v>
      </c>
      <c r="E91" s="72" t="s">
        <v>144</v>
      </c>
      <c r="F91" s="72" t="s">
        <v>208</v>
      </c>
      <c r="G91" s="165" t="s">
        <v>147</v>
      </c>
      <c r="H91" s="164"/>
      <c r="I91" s="164">
        <v>-55</v>
      </c>
      <c r="J91" s="98">
        <v>15</v>
      </c>
      <c r="K91" s="98">
        <v>15</v>
      </c>
    </row>
    <row r="92" spans="1:11" s="66" customFormat="1" ht="18" x14ac:dyDescent="0.25">
      <c r="A92" s="117">
        <v>8</v>
      </c>
      <c r="B92" s="131" t="s">
        <v>168</v>
      </c>
      <c r="C92" s="207"/>
      <c r="D92" s="109"/>
      <c r="E92" s="109"/>
      <c r="F92" s="109"/>
      <c r="G92" s="132"/>
      <c r="H92" s="173">
        <f>H93</f>
        <v>0</v>
      </c>
      <c r="I92" s="173">
        <f>I93</f>
        <v>-219</v>
      </c>
      <c r="J92" s="103">
        <f>J93</f>
        <v>146.6</v>
      </c>
      <c r="K92" s="103">
        <f>K93</f>
        <v>398.5</v>
      </c>
    </row>
    <row r="93" spans="1:11" s="66" customFormat="1" ht="18" x14ac:dyDescent="0.25">
      <c r="A93" s="71" t="s">
        <v>274</v>
      </c>
      <c r="B93" s="129" t="s">
        <v>174</v>
      </c>
      <c r="C93" s="209"/>
      <c r="D93" s="71" t="s">
        <v>169</v>
      </c>
      <c r="E93" s="71" t="s">
        <v>169</v>
      </c>
      <c r="F93" s="71" t="s">
        <v>293</v>
      </c>
      <c r="G93" s="130" t="s">
        <v>115</v>
      </c>
      <c r="H93" s="164"/>
      <c r="I93" s="164">
        <v>-219</v>
      </c>
      <c r="J93" s="98">
        <v>146.6</v>
      </c>
      <c r="K93" s="167">
        <v>398.5</v>
      </c>
    </row>
    <row r="94" spans="1:11" s="135" customFormat="1" ht="18" x14ac:dyDescent="0.25">
      <c r="A94" s="117"/>
      <c r="B94" s="344" t="s">
        <v>39</v>
      </c>
      <c r="C94" s="344"/>
      <c r="D94" s="344"/>
      <c r="E94" s="344"/>
      <c r="F94" s="344"/>
      <c r="G94" s="344"/>
      <c r="H94" s="115">
        <f>H9+H34+H39+H51+H59+H72+H81+H92</f>
        <v>0</v>
      </c>
      <c r="I94" s="115">
        <f>I9+I34+I39+I51+I59+I72+I81+I92</f>
        <v>371.79999999999995</v>
      </c>
      <c r="J94" s="115">
        <f>J9+J34+J39+J51+J59+J72+J81+J92</f>
        <v>5972.8</v>
      </c>
      <c r="K94" s="115">
        <f>K9+K34+K39+K51+K59+K72+K81+K92</f>
        <v>5972.8</v>
      </c>
    </row>
    <row r="95" spans="1:11" s="67" customFormat="1" ht="18.75" x14ac:dyDescent="0.25">
      <c r="A95" s="68"/>
      <c r="B95" s="69"/>
      <c r="C95" s="69"/>
      <c r="D95" s="70"/>
      <c r="E95" s="70"/>
      <c r="F95" s="70"/>
      <c r="G95" s="70"/>
      <c r="H95" s="70"/>
      <c r="I95" s="70"/>
      <c r="J95" s="70"/>
    </row>
    <row r="96" spans="1:11" s="67" customFormat="1" ht="18.75" x14ac:dyDescent="0.25">
      <c r="A96" s="68"/>
      <c r="B96" s="69"/>
      <c r="C96" s="69"/>
      <c r="D96" s="70"/>
      <c r="E96" s="70"/>
      <c r="F96" s="70"/>
      <c r="G96" s="70"/>
      <c r="H96" s="70"/>
      <c r="I96" s="70"/>
      <c r="J96" s="70"/>
    </row>
  </sheetData>
  <mergeCells count="11">
    <mergeCell ref="G1:K1"/>
    <mergeCell ref="B94:G94"/>
    <mergeCell ref="A6:A7"/>
    <mergeCell ref="B6:B7"/>
    <mergeCell ref="D6:D7"/>
    <mergeCell ref="E6:E7"/>
    <mergeCell ref="F6:F7"/>
    <mergeCell ref="G6:G7"/>
    <mergeCell ref="C6:C7"/>
    <mergeCell ref="A3:K3"/>
    <mergeCell ref="I6:J6"/>
  </mergeCells>
  <phoneticPr fontId="3" type="noConversion"/>
  <pageMargins left="0.98425196850393704" right="0.59055118110236227" top="0.78740157480314965" bottom="0.78740157480314965" header="0.31496062992125984" footer="0.39370078740157483"/>
  <pageSetup paperSize="9" scale="4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view="pageBreakPreview" zoomScale="75" zoomScaleNormal="75" zoomScaleSheetLayoutView="75" workbookViewId="0">
      <selection activeCell="D7" sqref="D7"/>
    </sheetView>
  </sheetViews>
  <sheetFormatPr defaultRowHeight="12.75" x14ac:dyDescent="0.2"/>
  <cols>
    <col min="1" max="1" width="5.7109375" style="11" customWidth="1"/>
    <col min="2" max="2" width="48.42578125" style="11" customWidth="1"/>
    <col min="3" max="3" width="24.7109375" style="11" customWidth="1"/>
    <col min="4" max="4" width="25.140625" style="12" customWidth="1"/>
    <col min="5" max="16384" width="9.140625" style="11"/>
  </cols>
  <sheetData>
    <row r="1" spans="1:5" ht="147.75" customHeight="1" x14ac:dyDescent="0.25">
      <c r="D1" s="41" t="s">
        <v>388</v>
      </c>
      <c r="E1" s="159"/>
    </row>
    <row r="2" spans="1:5" ht="16.5" customHeight="1" x14ac:dyDescent="0.2">
      <c r="D2" s="139"/>
    </row>
    <row r="3" spans="1:5" s="56" customFormat="1" ht="80.25" customHeight="1" x14ac:dyDescent="0.3">
      <c r="A3" s="313" t="s">
        <v>377</v>
      </c>
      <c r="B3" s="313"/>
      <c r="C3" s="313"/>
      <c r="D3" s="313"/>
    </row>
    <row r="4" spans="1:5" s="56" customFormat="1" ht="21" customHeight="1" x14ac:dyDescent="0.3">
      <c r="B4" s="143"/>
      <c r="C4" s="144"/>
      <c r="D4" s="144"/>
    </row>
    <row r="5" spans="1:5" s="56" customFormat="1" ht="18.75" x14ac:dyDescent="0.3">
      <c r="B5" s="57"/>
      <c r="D5" s="146" t="s">
        <v>62</v>
      </c>
    </row>
    <row r="6" spans="1:5" s="59" customFormat="1" ht="39.75" customHeight="1" x14ac:dyDescent="0.3">
      <c r="A6" s="38" t="s">
        <v>50</v>
      </c>
      <c r="B6" s="40" t="s">
        <v>186</v>
      </c>
      <c r="C6" s="145" t="s">
        <v>187</v>
      </c>
      <c r="D6" s="40" t="s">
        <v>11</v>
      </c>
    </row>
    <row r="7" spans="1:5" s="39" customFormat="1" ht="117.75" customHeight="1" x14ac:dyDescent="0.25">
      <c r="A7" s="88">
        <v>1</v>
      </c>
      <c r="B7" s="171" t="s">
        <v>307</v>
      </c>
      <c r="C7" s="158" t="s">
        <v>385</v>
      </c>
      <c r="D7" s="241">
        <v>659.93</v>
      </c>
    </row>
    <row r="8" spans="1:5" s="39" customFormat="1" ht="193.5" hidden="1" customHeight="1" x14ac:dyDescent="0.25">
      <c r="A8" s="88">
        <v>2</v>
      </c>
      <c r="B8" s="171" t="s">
        <v>308</v>
      </c>
      <c r="C8" s="158"/>
      <c r="D8" s="133"/>
    </row>
    <row r="9" spans="1:5" s="160" customFormat="1" ht="29.25" customHeight="1" x14ac:dyDescent="0.25">
      <c r="A9" s="224"/>
      <c r="B9" s="123" t="s">
        <v>188</v>
      </c>
      <c r="C9" s="123" t="s">
        <v>189</v>
      </c>
      <c r="D9" s="242">
        <f>D7+D8</f>
        <v>659.93</v>
      </c>
    </row>
    <row r="23" hidden="1" x14ac:dyDescent="0.2"/>
    <row r="24" hidden="1" x14ac:dyDescent="0.2"/>
  </sheetData>
  <mergeCells count="1">
    <mergeCell ref="A3:D3"/>
  </mergeCells>
  <phoneticPr fontId="3" type="noConversion"/>
  <pageMargins left="0.98425196850393704" right="0.59055118110236227" top="0.78740157480314965" bottom="0.78740157480314965" header="0.51181102362204722" footer="0.51181102362204722"/>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view="pageBreakPreview" zoomScale="75" zoomScaleNormal="75" zoomScaleSheetLayoutView="75" workbookViewId="0">
      <selection activeCell="C26" sqref="C26"/>
    </sheetView>
  </sheetViews>
  <sheetFormatPr defaultRowHeight="12.75" x14ac:dyDescent="0.2"/>
  <cols>
    <col min="1" max="1" width="5.7109375" style="11" customWidth="1"/>
    <col min="2" max="2" width="48.42578125" style="11" customWidth="1"/>
    <col min="3" max="3" width="17.42578125" style="11" customWidth="1"/>
    <col min="4" max="4" width="17.28515625" style="12" customWidth="1"/>
    <col min="5" max="5" width="14.42578125" style="11" customWidth="1"/>
    <col min="6" max="16384" width="9.140625" style="11"/>
  </cols>
  <sheetData>
    <row r="1" spans="1:5" ht="118.5" customHeight="1" x14ac:dyDescent="0.25">
      <c r="D1" s="341" t="s">
        <v>376</v>
      </c>
      <c r="E1" s="341"/>
    </row>
    <row r="2" spans="1:5" ht="16.5" customHeight="1" x14ac:dyDescent="0.2">
      <c r="D2" s="139"/>
    </row>
    <row r="3" spans="1:5" s="56" customFormat="1" ht="81" customHeight="1" x14ac:dyDescent="0.3">
      <c r="A3" s="313" t="s">
        <v>378</v>
      </c>
      <c r="B3" s="313"/>
      <c r="C3" s="313"/>
      <c r="D3" s="313"/>
      <c r="E3" s="313"/>
    </row>
    <row r="4" spans="1:5" s="56" customFormat="1" ht="21" customHeight="1" x14ac:dyDescent="0.3">
      <c r="B4" s="143"/>
      <c r="C4" s="144"/>
      <c r="D4" s="144"/>
    </row>
    <row r="5" spans="1:5" s="56" customFormat="1" ht="18.75" x14ac:dyDescent="0.3">
      <c r="B5" s="57"/>
      <c r="E5" s="146" t="s">
        <v>62</v>
      </c>
    </row>
    <row r="6" spans="1:5" s="59" customFormat="1" ht="39.75" customHeight="1" x14ac:dyDescent="0.3">
      <c r="A6" s="38" t="s">
        <v>50</v>
      </c>
      <c r="B6" s="40" t="s">
        <v>186</v>
      </c>
      <c r="C6" s="145" t="s">
        <v>187</v>
      </c>
      <c r="D6" s="40" t="s">
        <v>316</v>
      </c>
      <c r="E6" s="40" t="s">
        <v>379</v>
      </c>
    </row>
    <row r="7" spans="1:5" s="39" customFormat="1" ht="117.75" customHeight="1" x14ac:dyDescent="0.25">
      <c r="A7" s="88">
        <v>1</v>
      </c>
      <c r="B7" s="171" t="s">
        <v>310</v>
      </c>
      <c r="C7" s="158" t="s">
        <v>385</v>
      </c>
      <c r="D7" s="241">
        <v>659.93</v>
      </c>
      <c r="E7" s="241">
        <v>659.93</v>
      </c>
    </row>
    <row r="8" spans="1:5" s="160" customFormat="1" ht="29.25" customHeight="1" x14ac:dyDescent="0.25">
      <c r="A8" s="224"/>
      <c r="B8" s="123" t="s">
        <v>188</v>
      </c>
      <c r="C8" s="123" t="s">
        <v>189</v>
      </c>
      <c r="D8" s="242">
        <f>D7</f>
        <v>659.93</v>
      </c>
      <c r="E8" s="242">
        <f>E7</f>
        <v>659.93</v>
      </c>
    </row>
    <row r="23" hidden="1" x14ac:dyDescent="0.2"/>
    <row r="24" hidden="1" x14ac:dyDescent="0.2"/>
  </sheetData>
  <mergeCells count="2">
    <mergeCell ref="D1:E1"/>
    <mergeCell ref="A3:E3"/>
  </mergeCells>
  <phoneticPr fontId="3" type="noConversion"/>
  <pageMargins left="0.98425196850393704" right="0.59055118110236227" top="0.78740157480314965" bottom="0.78740157480314965" header="0.51181102362204722" footer="0.51181102362204722"/>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24"/>
  <sheetViews>
    <sheetView view="pageBreakPreview" zoomScale="75" zoomScaleNormal="75" workbookViewId="0">
      <selection activeCell="G19" sqref="G19"/>
    </sheetView>
  </sheetViews>
  <sheetFormatPr defaultRowHeight="12.75" x14ac:dyDescent="0.2"/>
  <cols>
    <col min="1" max="1" width="15.28515625" style="11" customWidth="1"/>
    <col min="2" max="2" width="27" style="11" customWidth="1"/>
    <col min="3" max="3" width="32.140625" style="12" customWidth="1"/>
    <col min="4" max="4" width="30" style="12" customWidth="1"/>
    <col min="5" max="16384" width="9.140625" style="11"/>
  </cols>
  <sheetData>
    <row r="1" spans="1:4" ht="114.75" customHeight="1" x14ac:dyDescent="0.25">
      <c r="C1" s="3"/>
      <c r="D1" s="41" t="s">
        <v>435</v>
      </c>
    </row>
    <row r="2" spans="1:4" ht="19.5" customHeight="1" x14ac:dyDescent="0.2">
      <c r="C2" s="3"/>
      <c r="D2" s="139"/>
    </row>
    <row r="3" spans="1:4" s="56" customFormat="1" ht="57.75" customHeight="1" x14ac:dyDescent="0.3">
      <c r="A3" s="313" t="s">
        <v>381</v>
      </c>
      <c r="B3" s="314"/>
      <c r="C3" s="314"/>
      <c r="D3" s="314"/>
    </row>
    <row r="4" spans="1:4" s="56" customFormat="1" ht="21" customHeight="1" x14ac:dyDescent="0.3">
      <c r="A4" s="143"/>
      <c r="B4" s="144"/>
      <c r="C4" s="144"/>
      <c r="D4" s="144"/>
    </row>
    <row r="5" spans="1:4" s="56" customFormat="1" ht="18.75" x14ac:dyDescent="0.3">
      <c r="A5" s="57"/>
      <c r="C5" s="58"/>
      <c r="D5" s="146" t="s">
        <v>62</v>
      </c>
    </row>
    <row r="6" spans="1:4" s="59" customFormat="1" ht="24.75" customHeight="1" x14ac:dyDescent="0.3">
      <c r="A6" s="40" t="s">
        <v>179</v>
      </c>
      <c r="B6" s="352" t="s">
        <v>180</v>
      </c>
      <c r="C6" s="353"/>
      <c r="D6" s="40" t="s">
        <v>11</v>
      </c>
    </row>
    <row r="7" spans="1:4" s="39" customFormat="1" ht="51.75" customHeight="1" x14ac:dyDescent="0.25">
      <c r="A7" s="161" t="s">
        <v>135</v>
      </c>
      <c r="B7" s="311" t="s">
        <v>311</v>
      </c>
      <c r="C7" s="354"/>
      <c r="D7" s="238">
        <v>10580.6</v>
      </c>
    </row>
    <row r="8" spans="1:4" s="160" customFormat="1" ht="24" customHeight="1" x14ac:dyDescent="0.25">
      <c r="A8" s="123" t="s">
        <v>188</v>
      </c>
      <c r="B8" s="355" t="s">
        <v>189</v>
      </c>
      <c r="C8" s="355"/>
      <c r="D8" s="294">
        <f>D7</f>
        <v>10580.6</v>
      </c>
    </row>
    <row r="23" hidden="1" x14ac:dyDescent="0.2"/>
    <row r="24" hidden="1" x14ac:dyDescent="0.2"/>
  </sheetData>
  <mergeCells count="4">
    <mergeCell ref="A3:D3"/>
    <mergeCell ref="B6:C6"/>
    <mergeCell ref="B7:C7"/>
    <mergeCell ref="B8:C8"/>
  </mergeCells>
  <phoneticPr fontId="3" type="noConversion"/>
  <pageMargins left="0.98425196850393704" right="0.59055118110236227" top="0.78740157480314965" bottom="0.78740157480314965" header="0.51181102362204722" footer="0.51181102362204722"/>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view="pageBreakPreview" zoomScale="75" zoomScaleNormal="75" workbookViewId="0">
      <selection activeCell="C26" sqref="C26"/>
    </sheetView>
  </sheetViews>
  <sheetFormatPr defaultRowHeight="12.75" x14ac:dyDescent="0.2"/>
  <cols>
    <col min="1" max="1" width="15.28515625" style="11" customWidth="1"/>
    <col min="2" max="2" width="27" style="11" customWidth="1"/>
    <col min="3" max="3" width="32.140625" style="12" customWidth="1"/>
    <col min="4" max="4" width="13.28515625" style="12" customWidth="1"/>
    <col min="5" max="5" width="13.5703125" style="11" customWidth="1"/>
    <col min="6" max="16384" width="9.140625" style="11"/>
  </cols>
  <sheetData>
    <row r="1" spans="1:5" ht="132.75" customHeight="1" x14ac:dyDescent="0.25">
      <c r="C1" s="3"/>
      <c r="D1" s="341" t="s">
        <v>380</v>
      </c>
      <c r="E1" s="341"/>
    </row>
    <row r="2" spans="1:5" ht="19.5" customHeight="1" x14ac:dyDescent="0.2">
      <c r="C2" s="3"/>
      <c r="D2" s="139"/>
    </row>
    <row r="3" spans="1:5" s="56" customFormat="1" ht="57.75" customHeight="1" x14ac:dyDescent="0.3">
      <c r="A3" s="313" t="s">
        <v>382</v>
      </c>
      <c r="B3" s="313"/>
      <c r="C3" s="313"/>
      <c r="D3" s="313"/>
      <c r="E3" s="313"/>
    </row>
    <row r="4" spans="1:5" s="56" customFormat="1" ht="21" customHeight="1" x14ac:dyDescent="0.3">
      <c r="A4" s="143"/>
      <c r="B4" s="144"/>
      <c r="C4" s="144"/>
      <c r="D4" s="144"/>
    </row>
    <row r="5" spans="1:5" s="56" customFormat="1" ht="18.75" x14ac:dyDescent="0.3">
      <c r="A5" s="57"/>
      <c r="C5" s="58"/>
      <c r="E5" s="146" t="s">
        <v>62</v>
      </c>
    </row>
    <row r="6" spans="1:5" s="59" customFormat="1" ht="47.25" customHeight="1" x14ac:dyDescent="0.3">
      <c r="A6" s="40" t="s">
        <v>179</v>
      </c>
      <c r="B6" s="352" t="s">
        <v>180</v>
      </c>
      <c r="C6" s="353"/>
      <c r="D6" s="40" t="s">
        <v>316</v>
      </c>
      <c r="E6" s="40" t="s">
        <v>379</v>
      </c>
    </row>
    <row r="7" spans="1:5" s="39" customFormat="1" ht="51.75" customHeight="1" x14ac:dyDescent="0.25">
      <c r="A7" s="161" t="s">
        <v>135</v>
      </c>
      <c r="B7" s="311" t="s">
        <v>311</v>
      </c>
      <c r="C7" s="354"/>
      <c r="D7" s="75">
        <v>4041.5</v>
      </c>
      <c r="E7" s="75">
        <v>4041.5</v>
      </c>
    </row>
    <row r="8" spans="1:5" s="160" customFormat="1" ht="24" customHeight="1" x14ac:dyDescent="0.25">
      <c r="A8" s="123" t="s">
        <v>188</v>
      </c>
      <c r="B8" s="355" t="s">
        <v>189</v>
      </c>
      <c r="C8" s="355"/>
      <c r="D8" s="118">
        <f>D7</f>
        <v>4041.5</v>
      </c>
      <c r="E8" s="118">
        <f>E7</f>
        <v>4041.5</v>
      </c>
    </row>
    <row r="23" hidden="1" x14ac:dyDescent="0.2"/>
    <row r="24" hidden="1" x14ac:dyDescent="0.2"/>
  </sheetData>
  <mergeCells count="5">
    <mergeCell ref="B8:C8"/>
    <mergeCell ref="D1:E1"/>
    <mergeCell ref="A3:E3"/>
    <mergeCell ref="B6:C6"/>
    <mergeCell ref="B7:C7"/>
  </mergeCells>
  <phoneticPr fontId="3" type="noConversion"/>
  <pageMargins left="0.98425196850393704" right="0.59055118110236227" top="0.78740157480314965" bottom="0.78740157480314965" header="0.51181102362204722" footer="0.51181102362204722"/>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D9"/>
  <sheetViews>
    <sheetView view="pageBreakPreview" zoomScaleSheetLayoutView="100" workbookViewId="0">
      <selection activeCell="C5" sqref="C5:D5"/>
    </sheetView>
  </sheetViews>
  <sheetFormatPr defaultRowHeight="12.75" x14ac:dyDescent="0.2"/>
  <cols>
    <col min="2" max="2" width="48.28515625" customWidth="1"/>
    <col min="3" max="3" width="14.42578125" customWidth="1"/>
    <col min="4" max="4" width="16.42578125" customWidth="1"/>
  </cols>
  <sheetData>
    <row r="1" spans="1:4" ht="114.75" customHeight="1" x14ac:dyDescent="0.25">
      <c r="C1" s="341" t="s">
        <v>317</v>
      </c>
      <c r="D1" s="358"/>
    </row>
    <row r="2" spans="1:4" ht="15" customHeight="1" x14ac:dyDescent="0.2">
      <c r="C2" s="359"/>
      <c r="D2" s="359"/>
    </row>
    <row r="3" spans="1:4" ht="57.75" customHeight="1" x14ac:dyDescent="0.3">
      <c r="A3" s="356" t="s">
        <v>318</v>
      </c>
      <c r="B3" s="356"/>
      <c r="C3" s="356"/>
      <c r="D3" s="356"/>
    </row>
    <row r="4" spans="1:4" x14ac:dyDescent="0.2">
      <c r="A4" s="174"/>
      <c r="B4" s="175"/>
      <c r="C4" s="175"/>
      <c r="D4" s="175"/>
    </row>
    <row r="5" spans="1:4" ht="15.75" x14ac:dyDescent="0.25">
      <c r="A5" s="174"/>
      <c r="B5" s="175"/>
      <c r="C5" s="357" t="s">
        <v>62</v>
      </c>
      <c r="D5" s="357"/>
    </row>
    <row r="6" spans="1:4" ht="156.75" customHeight="1" x14ac:dyDescent="0.2">
      <c r="A6" s="218" t="s">
        <v>50</v>
      </c>
      <c r="B6" s="210" t="s">
        <v>237</v>
      </c>
      <c r="C6" s="211" t="s">
        <v>238</v>
      </c>
      <c r="D6" s="211" t="s">
        <v>239</v>
      </c>
    </row>
    <row r="7" spans="1:4" ht="31.5" customHeight="1" x14ac:dyDescent="0.25">
      <c r="A7" s="187">
        <v>1</v>
      </c>
      <c r="B7" s="186" t="s">
        <v>3</v>
      </c>
      <c r="C7" s="188">
        <v>0</v>
      </c>
      <c r="D7" s="188">
        <v>0</v>
      </c>
    </row>
    <row r="8" spans="1:4" ht="31.5" customHeight="1" x14ac:dyDescent="0.25">
      <c r="A8" s="187">
        <v>2</v>
      </c>
      <c r="B8" s="189" t="s">
        <v>240</v>
      </c>
      <c r="C8" s="188">
        <v>0</v>
      </c>
      <c r="D8" s="188">
        <v>0</v>
      </c>
    </row>
    <row r="9" spans="1:4" ht="45.75" customHeight="1" x14ac:dyDescent="0.25">
      <c r="A9" s="176"/>
      <c r="B9" s="181" t="s">
        <v>312</v>
      </c>
      <c r="C9" s="190">
        <f>SUM(C7:C8)</f>
        <v>0</v>
      </c>
      <c r="D9" s="190">
        <f>SUM(D7:D8)</f>
        <v>0</v>
      </c>
    </row>
  </sheetData>
  <mergeCells count="4">
    <mergeCell ref="A3:D3"/>
    <mergeCell ref="C5:D5"/>
    <mergeCell ref="C1:D1"/>
    <mergeCell ref="C2:D2"/>
  </mergeCells>
  <phoneticPr fontId="3" type="noConversion"/>
  <pageMargins left="0.98425196850393704" right="0.59055118110236227" top="0.78740157480314965" bottom="0.78740157480314965" header="0.51181102362204722" footer="0.51181102362204722"/>
  <pageSetup paperSize="9" scale="95"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10"/>
  <sheetViews>
    <sheetView view="pageBreakPreview" zoomScale="75" workbookViewId="0">
      <selection activeCell="D7" sqref="D7"/>
    </sheetView>
  </sheetViews>
  <sheetFormatPr defaultRowHeight="12.75" x14ac:dyDescent="0.2"/>
  <cols>
    <col min="2" max="2" width="48.28515625" customWidth="1"/>
    <col min="3" max="3" width="14.42578125" customWidth="1"/>
    <col min="4" max="4" width="16.42578125" customWidth="1"/>
    <col min="5" max="5" width="14.7109375" customWidth="1"/>
    <col min="6" max="6" width="15.85546875" customWidth="1"/>
  </cols>
  <sheetData>
    <row r="1" spans="1:6" ht="114.75" customHeight="1" x14ac:dyDescent="0.25">
      <c r="D1" s="215"/>
      <c r="E1" s="341" t="s">
        <v>319</v>
      </c>
      <c r="F1" s="341"/>
    </row>
    <row r="2" spans="1:6" x14ac:dyDescent="0.2">
      <c r="C2" s="359"/>
      <c r="D2" s="359"/>
    </row>
    <row r="3" spans="1:6" ht="42.75" customHeight="1" x14ac:dyDescent="0.3">
      <c r="A3" s="356" t="s">
        <v>320</v>
      </c>
      <c r="B3" s="356"/>
      <c r="C3" s="356"/>
      <c r="D3" s="356"/>
      <c r="E3" s="356"/>
      <c r="F3" s="356"/>
    </row>
    <row r="4" spans="1:6" x14ac:dyDescent="0.2">
      <c r="A4" s="174"/>
      <c r="B4" s="175"/>
      <c r="C4" s="175"/>
      <c r="D4" s="175"/>
    </row>
    <row r="5" spans="1:6" ht="15.75" x14ac:dyDescent="0.25">
      <c r="A5" s="174"/>
      <c r="B5" s="175"/>
      <c r="D5" s="216"/>
      <c r="F5" s="214" t="s">
        <v>62</v>
      </c>
    </row>
    <row r="6" spans="1:6" ht="18.75" x14ac:dyDescent="0.3">
      <c r="A6" s="362" t="s">
        <v>50</v>
      </c>
      <c r="B6" s="364" t="s">
        <v>237</v>
      </c>
      <c r="C6" s="360" t="s">
        <v>255</v>
      </c>
      <c r="D6" s="360"/>
      <c r="E6" s="361" t="s">
        <v>314</v>
      </c>
      <c r="F6" s="361"/>
    </row>
    <row r="7" spans="1:6" ht="156.75" customHeight="1" x14ac:dyDescent="0.2">
      <c r="A7" s="363"/>
      <c r="B7" s="364"/>
      <c r="C7" s="211" t="s">
        <v>238</v>
      </c>
      <c r="D7" s="211" t="s">
        <v>239</v>
      </c>
      <c r="E7" s="211" t="s">
        <v>238</v>
      </c>
      <c r="F7" s="211" t="s">
        <v>239</v>
      </c>
    </row>
    <row r="8" spans="1:6" ht="35.25" customHeight="1" x14ac:dyDescent="0.25">
      <c r="A8" s="187">
        <v>1</v>
      </c>
      <c r="B8" s="186" t="s">
        <v>3</v>
      </c>
      <c r="C8" s="188">
        <v>0</v>
      </c>
      <c r="D8" s="188">
        <v>0</v>
      </c>
      <c r="E8" s="188">
        <v>0</v>
      </c>
      <c r="F8" s="188">
        <v>0</v>
      </c>
    </row>
    <row r="9" spans="1:6" ht="33.75" customHeight="1" x14ac:dyDescent="0.25">
      <c r="A9" s="187">
        <v>2</v>
      </c>
      <c r="B9" s="189" t="s">
        <v>240</v>
      </c>
      <c r="C9" s="188">
        <v>0</v>
      </c>
      <c r="D9" s="188">
        <v>0</v>
      </c>
      <c r="E9" s="188">
        <v>0</v>
      </c>
      <c r="F9" s="188">
        <v>0</v>
      </c>
    </row>
    <row r="10" spans="1:6" ht="51" customHeight="1" x14ac:dyDescent="0.25">
      <c r="A10" s="176"/>
      <c r="B10" s="181" t="s">
        <v>312</v>
      </c>
      <c r="C10" s="190">
        <f>SUM(C8:C9)</f>
        <v>0</v>
      </c>
      <c r="D10" s="190">
        <f>SUM(D8:D9)</f>
        <v>0</v>
      </c>
      <c r="E10" s="190">
        <f>SUM(E8:E9)</f>
        <v>0</v>
      </c>
      <c r="F10" s="190">
        <f>SUM(F8:F9)</f>
        <v>0</v>
      </c>
    </row>
  </sheetData>
  <mergeCells count="7">
    <mergeCell ref="E1:F1"/>
    <mergeCell ref="A3:F3"/>
    <mergeCell ref="C6:D6"/>
    <mergeCell ref="E6:F6"/>
    <mergeCell ref="A6:A7"/>
    <mergeCell ref="B6:B7"/>
    <mergeCell ref="C2:D2"/>
  </mergeCells>
  <phoneticPr fontId="3" type="noConversion"/>
  <pageMargins left="0.98425196850393704" right="0.59055118110236227" top="0.78740157480314965" bottom="0.78740157480314965" header="0.51181102362204722" footer="0.51181102362204722"/>
  <pageSetup paperSize="9" scale="68"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60"/>
  <sheetViews>
    <sheetView view="pageBreakPreview" topLeftCell="A7" zoomScale="80" zoomScaleNormal="75" zoomScaleSheetLayoutView="80" workbookViewId="0">
      <selection activeCell="C26" sqref="C26"/>
    </sheetView>
  </sheetViews>
  <sheetFormatPr defaultRowHeight="15.75" x14ac:dyDescent="0.25"/>
  <cols>
    <col min="1" max="1" width="69.5703125" style="1" customWidth="1"/>
    <col min="2" max="2" width="29.5703125" style="1" customWidth="1"/>
    <col min="3" max="3" width="18.42578125" style="2" customWidth="1"/>
    <col min="4" max="4" width="18.140625" style="1" customWidth="1"/>
    <col min="5" max="16384" width="9.140625" style="1"/>
  </cols>
  <sheetData>
    <row r="1" spans="1:4" ht="96" customHeight="1" x14ac:dyDescent="0.25">
      <c r="B1" s="138"/>
      <c r="C1" s="306" t="s">
        <v>358</v>
      </c>
      <c r="D1" s="306"/>
    </row>
    <row r="2" spans="1:4" ht="19.5" customHeight="1" x14ac:dyDescent="0.25">
      <c r="B2" s="138"/>
      <c r="C2" s="87"/>
    </row>
    <row r="3" spans="1:4" ht="46.5" customHeight="1" x14ac:dyDescent="0.25">
      <c r="A3" s="305" t="s">
        <v>359</v>
      </c>
      <c r="B3" s="305"/>
      <c r="C3" s="305"/>
      <c r="D3" s="305"/>
    </row>
    <row r="4" spans="1:4" ht="19.5" customHeight="1" x14ac:dyDescent="0.25">
      <c r="A4" s="147"/>
      <c r="B4" s="147"/>
      <c r="C4" s="147"/>
    </row>
    <row r="5" spans="1:4" ht="19.149999999999999" customHeight="1" x14ac:dyDescent="0.25">
      <c r="B5" s="5"/>
      <c r="D5" s="6" t="s">
        <v>62</v>
      </c>
    </row>
    <row r="6" spans="1:4" s="8" customFormat="1" ht="22.5" customHeight="1" x14ac:dyDescent="0.3">
      <c r="A6" s="307"/>
      <c r="B6" s="309" t="s">
        <v>12</v>
      </c>
      <c r="C6" s="45" t="s">
        <v>314</v>
      </c>
      <c r="D6" s="45" t="s">
        <v>360</v>
      </c>
    </row>
    <row r="7" spans="1:4" s="8" customFormat="1" ht="18.75" x14ac:dyDescent="0.3">
      <c r="A7" s="308"/>
      <c r="B7" s="310"/>
      <c r="C7" s="45" t="s">
        <v>13</v>
      </c>
      <c r="D7" s="45" t="s">
        <v>13</v>
      </c>
    </row>
    <row r="8" spans="1:4" s="8" customFormat="1" ht="18.75" x14ac:dyDescent="0.3">
      <c r="A8" s="76" t="s">
        <v>0</v>
      </c>
      <c r="B8" s="89"/>
      <c r="C8" s="142">
        <v>0</v>
      </c>
      <c r="D8" s="142">
        <v>0</v>
      </c>
    </row>
    <row r="9" spans="1:4" s="8" customFormat="1" ht="18.75" x14ac:dyDescent="0.3">
      <c r="A9" s="78" t="s">
        <v>1</v>
      </c>
      <c r="B9" s="90" t="s">
        <v>69</v>
      </c>
      <c r="C9" s="142"/>
      <c r="D9" s="43"/>
    </row>
    <row r="10" spans="1:4" s="8" customFormat="1" ht="18.75" x14ac:dyDescent="0.3">
      <c r="A10" s="79" t="s">
        <v>2</v>
      </c>
      <c r="B10" s="89"/>
      <c r="C10" s="77"/>
      <c r="D10" s="43"/>
    </row>
    <row r="11" spans="1:4" s="8" customFormat="1" ht="37.5" customHeight="1" x14ac:dyDescent="0.3">
      <c r="A11" s="80" t="s">
        <v>339</v>
      </c>
      <c r="B11" s="90" t="s">
        <v>70</v>
      </c>
      <c r="C11" s="142">
        <v>0</v>
      </c>
      <c r="D11" s="142">
        <v>0</v>
      </c>
    </row>
    <row r="12" spans="1:4" s="46" customFormat="1" ht="19.5" customHeight="1" x14ac:dyDescent="0.3">
      <c r="A12" s="78" t="s">
        <v>3</v>
      </c>
      <c r="B12" s="90" t="s">
        <v>71</v>
      </c>
      <c r="C12" s="77"/>
      <c r="D12" s="192"/>
    </row>
    <row r="13" spans="1:4" s="8" customFormat="1" ht="31.5" x14ac:dyDescent="0.3">
      <c r="A13" s="81" t="s">
        <v>4</v>
      </c>
      <c r="B13" s="91" t="s">
        <v>79</v>
      </c>
      <c r="C13" s="77"/>
      <c r="D13" s="43"/>
    </row>
    <row r="14" spans="1:4" s="8" customFormat="1" ht="35.25" customHeight="1" x14ac:dyDescent="0.3">
      <c r="A14" s="79" t="s">
        <v>78</v>
      </c>
      <c r="B14" s="91" t="s">
        <v>93</v>
      </c>
      <c r="C14" s="77"/>
      <c r="D14" s="43"/>
    </row>
    <row r="15" spans="1:4" s="8" customFormat="1" ht="31.5" x14ac:dyDescent="0.3">
      <c r="A15" s="79" t="s">
        <v>5</v>
      </c>
      <c r="B15" s="91" t="s">
        <v>80</v>
      </c>
      <c r="C15" s="77"/>
      <c r="D15" s="43"/>
    </row>
    <row r="16" spans="1:4" s="8" customFormat="1" ht="31.5" x14ac:dyDescent="0.3">
      <c r="A16" s="79" t="s">
        <v>14</v>
      </c>
      <c r="B16" s="91" t="s">
        <v>94</v>
      </c>
      <c r="C16" s="77"/>
      <c r="D16" s="43"/>
    </row>
    <row r="17" spans="1:4" s="46" customFormat="1" ht="31.5" x14ac:dyDescent="0.3">
      <c r="A17" s="78" t="s">
        <v>6</v>
      </c>
      <c r="B17" s="90" t="s">
        <v>72</v>
      </c>
      <c r="C17" s="77"/>
      <c r="D17" s="192"/>
    </row>
    <row r="18" spans="1:4" s="8" customFormat="1" ht="31.5" x14ac:dyDescent="0.3">
      <c r="A18" s="79" t="s">
        <v>81</v>
      </c>
      <c r="B18" s="91" t="s">
        <v>95</v>
      </c>
      <c r="C18" s="77"/>
      <c r="D18" s="43"/>
    </row>
    <row r="19" spans="1:4" s="8" customFormat="1" ht="47.25" x14ac:dyDescent="0.3">
      <c r="A19" s="79" t="s">
        <v>82</v>
      </c>
      <c r="B19" s="91" t="s">
        <v>96</v>
      </c>
      <c r="C19" s="77"/>
      <c r="D19" s="43"/>
    </row>
    <row r="20" spans="1:4" s="8" customFormat="1" ht="47.25" x14ac:dyDescent="0.3">
      <c r="A20" s="79" t="s">
        <v>7</v>
      </c>
      <c r="B20" s="91" t="s">
        <v>97</v>
      </c>
      <c r="C20" s="77"/>
      <c r="D20" s="43"/>
    </row>
    <row r="21" spans="1:4" s="8" customFormat="1" ht="47.25" x14ac:dyDescent="0.3">
      <c r="A21" s="79" t="s">
        <v>15</v>
      </c>
      <c r="B21" s="91" t="s">
        <v>98</v>
      </c>
      <c r="C21" s="77"/>
      <c r="D21" s="43"/>
    </row>
    <row r="22" spans="1:4" s="46" customFormat="1" ht="31.5" x14ac:dyDescent="0.3">
      <c r="A22" s="78" t="s">
        <v>10</v>
      </c>
      <c r="B22" s="90" t="s">
        <v>73</v>
      </c>
      <c r="C22" s="77"/>
      <c r="D22" s="192"/>
    </row>
    <row r="23" spans="1:4" s="46" customFormat="1" ht="31.5" hidden="1" x14ac:dyDescent="0.3">
      <c r="A23" s="78" t="s">
        <v>99</v>
      </c>
      <c r="B23" s="90" t="s">
        <v>100</v>
      </c>
      <c r="C23" s="77"/>
      <c r="D23" s="192"/>
    </row>
    <row r="24" spans="1:4" s="8" customFormat="1" ht="31.5" hidden="1" x14ac:dyDescent="0.3">
      <c r="A24" s="79" t="s">
        <v>101</v>
      </c>
      <c r="B24" s="91" t="s">
        <v>102</v>
      </c>
      <c r="C24" s="96"/>
      <c r="D24" s="43"/>
    </row>
    <row r="25" spans="1:4" s="8" customFormat="1" ht="31.5" x14ac:dyDescent="0.3">
      <c r="A25" s="79" t="s">
        <v>103</v>
      </c>
      <c r="B25" s="91" t="s">
        <v>102</v>
      </c>
      <c r="C25" s="96"/>
      <c r="D25" s="43"/>
    </row>
    <row r="26" spans="1:4" s="8" customFormat="1" ht="31.5" x14ac:dyDescent="0.3">
      <c r="A26" s="82" t="s">
        <v>8</v>
      </c>
      <c r="B26" s="92" t="s">
        <v>74</v>
      </c>
      <c r="C26" s="77"/>
      <c r="D26" s="43"/>
    </row>
    <row r="27" spans="1:4" s="8" customFormat="1" ht="31.5" x14ac:dyDescent="0.3">
      <c r="A27" s="83" t="s">
        <v>9</v>
      </c>
      <c r="B27" s="93" t="s">
        <v>104</v>
      </c>
      <c r="C27" s="77"/>
      <c r="D27" s="43"/>
    </row>
    <row r="28" spans="1:4" s="8" customFormat="1" ht="31.5" x14ac:dyDescent="0.3">
      <c r="A28" s="79" t="s">
        <v>16</v>
      </c>
      <c r="B28" s="91" t="s">
        <v>105</v>
      </c>
      <c r="C28" s="77"/>
      <c r="D28" s="43"/>
    </row>
    <row r="29" spans="1:4" s="8" customFormat="1" ht="47.25" x14ac:dyDescent="0.3">
      <c r="A29" s="79" t="s">
        <v>87</v>
      </c>
      <c r="B29" s="91" t="s">
        <v>280</v>
      </c>
      <c r="C29" s="77"/>
      <c r="D29" s="43"/>
    </row>
    <row r="30" spans="1:4" s="8" customFormat="1" ht="31.5" x14ac:dyDescent="0.3">
      <c r="A30" s="85" t="s">
        <v>83</v>
      </c>
      <c r="B30" s="167" t="s">
        <v>84</v>
      </c>
      <c r="C30" s="225"/>
      <c r="D30" s="43"/>
    </row>
    <row r="31" spans="1:4" s="8" customFormat="1" ht="31.5" x14ac:dyDescent="0.3">
      <c r="A31" s="85" t="s">
        <v>85</v>
      </c>
      <c r="B31" s="94" t="s">
        <v>106</v>
      </c>
      <c r="C31" s="86"/>
      <c r="D31" s="43"/>
    </row>
    <row r="32" spans="1:4" s="8" customFormat="1" ht="47.25" x14ac:dyDescent="0.3">
      <c r="A32" s="85" t="s">
        <v>86</v>
      </c>
      <c r="B32" s="94" t="s">
        <v>107</v>
      </c>
      <c r="C32" s="86"/>
      <c r="D32" s="43"/>
    </row>
    <row r="33" spans="2:3" s="8" customFormat="1" ht="18.75" x14ac:dyDescent="0.3">
      <c r="B33" s="47"/>
      <c r="C33" s="48"/>
    </row>
    <row r="34" spans="2:3" s="8" customFormat="1" ht="18.75" x14ac:dyDescent="0.3">
      <c r="B34" s="47"/>
      <c r="C34" s="48"/>
    </row>
    <row r="35" spans="2:3" s="8" customFormat="1" ht="18.75" x14ac:dyDescent="0.3">
      <c r="B35" s="47"/>
      <c r="C35" s="48"/>
    </row>
    <row r="36" spans="2:3" s="8" customFormat="1" ht="18.75" x14ac:dyDescent="0.3">
      <c r="B36" s="47"/>
      <c r="C36" s="48"/>
    </row>
    <row r="37" spans="2:3" s="8" customFormat="1" ht="18.75" x14ac:dyDescent="0.3">
      <c r="B37" s="49"/>
      <c r="C37" s="50"/>
    </row>
    <row r="38" spans="2:3" s="8" customFormat="1" ht="18.75" x14ac:dyDescent="0.3">
      <c r="B38" s="47"/>
      <c r="C38" s="48"/>
    </row>
    <row r="39" spans="2:3" s="8" customFormat="1" ht="18.75" x14ac:dyDescent="0.3">
      <c r="B39" s="47"/>
      <c r="C39" s="48"/>
    </row>
    <row r="40" spans="2:3" s="8" customFormat="1" ht="18.75" x14ac:dyDescent="0.3">
      <c r="B40" s="51"/>
      <c r="C40" s="52"/>
    </row>
    <row r="41" spans="2:3" s="8" customFormat="1" ht="18.75" x14ac:dyDescent="0.3">
      <c r="B41" s="47"/>
      <c r="C41" s="48"/>
    </row>
    <row r="42" spans="2:3" s="8" customFormat="1" ht="18.75" x14ac:dyDescent="0.3">
      <c r="B42" s="47"/>
      <c r="C42" s="48"/>
    </row>
    <row r="43" spans="2:3" s="8" customFormat="1" ht="18.75" x14ac:dyDescent="0.3">
      <c r="B43" s="51"/>
      <c r="C43" s="52"/>
    </row>
    <row r="44" spans="2:3" s="8" customFormat="1" ht="18.75" x14ac:dyDescent="0.3">
      <c r="B44" s="47"/>
      <c r="C44" s="48"/>
    </row>
    <row r="45" spans="2:3" s="8" customFormat="1" ht="18.75" x14ac:dyDescent="0.3">
      <c r="B45" s="47"/>
      <c r="C45" s="48"/>
    </row>
    <row r="46" spans="2:3" s="8" customFormat="1" ht="18.75" x14ac:dyDescent="0.3">
      <c r="B46" s="47"/>
      <c r="C46" s="48"/>
    </row>
    <row r="47" spans="2:3" s="8" customFormat="1" ht="18.75" x14ac:dyDescent="0.3">
      <c r="B47" s="47"/>
      <c r="C47" s="48"/>
    </row>
    <row r="48" spans="2:3" s="8" customFormat="1" ht="18.75" x14ac:dyDescent="0.3">
      <c r="B48" s="53"/>
      <c r="C48" s="54"/>
    </row>
    <row r="49" spans="2:3" s="8" customFormat="1" ht="18.75" x14ac:dyDescent="0.3">
      <c r="B49" s="53"/>
      <c r="C49" s="54"/>
    </row>
    <row r="50" spans="2:3" s="8" customFormat="1" ht="18.75" x14ac:dyDescent="0.3">
      <c r="B50" s="53"/>
      <c r="C50" s="54"/>
    </row>
    <row r="51" spans="2:3" s="8" customFormat="1" ht="18.75" x14ac:dyDescent="0.3">
      <c r="C51" s="55"/>
    </row>
    <row r="52" spans="2:3" s="8" customFormat="1" ht="18.75" x14ac:dyDescent="0.3">
      <c r="C52" s="55"/>
    </row>
    <row r="53" spans="2:3" s="8" customFormat="1" ht="18.75" x14ac:dyDescent="0.3">
      <c r="C53" s="55"/>
    </row>
    <row r="54" spans="2:3" s="8" customFormat="1" ht="18.75" x14ac:dyDescent="0.3">
      <c r="C54" s="55"/>
    </row>
    <row r="55" spans="2:3" s="8" customFormat="1" ht="18.75" x14ac:dyDescent="0.3">
      <c r="C55" s="55"/>
    </row>
    <row r="56" spans="2:3" s="8" customFormat="1" ht="18.75" x14ac:dyDescent="0.3">
      <c r="C56" s="55"/>
    </row>
    <row r="57" spans="2:3" s="8" customFormat="1" ht="18.75" x14ac:dyDescent="0.3">
      <c r="C57" s="55"/>
    </row>
    <row r="58" spans="2:3" s="8" customFormat="1" ht="18.75" x14ac:dyDescent="0.3">
      <c r="C58" s="55"/>
    </row>
    <row r="59" spans="2:3" s="8" customFormat="1" ht="18.75" x14ac:dyDescent="0.3">
      <c r="C59" s="55"/>
    </row>
    <row r="60" spans="2:3" s="8" customFormat="1" ht="18.75" x14ac:dyDescent="0.3">
      <c r="C60" s="55"/>
    </row>
    <row r="61" spans="2:3" s="8" customFormat="1" ht="18.75" x14ac:dyDescent="0.3">
      <c r="C61" s="55"/>
    </row>
    <row r="62" spans="2:3" s="8" customFormat="1" ht="18.75" x14ac:dyDescent="0.3">
      <c r="C62" s="55"/>
    </row>
    <row r="63" spans="2:3" s="8" customFormat="1" ht="18.75" x14ac:dyDescent="0.3">
      <c r="C63" s="55"/>
    </row>
    <row r="64" spans="2:3" s="8" customFormat="1" ht="18.75" x14ac:dyDescent="0.3">
      <c r="C64" s="55"/>
    </row>
    <row r="65" spans="3:3" s="8" customFormat="1" ht="18.75" x14ac:dyDescent="0.3">
      <c r="C65" s="55"/>
    </row>
    <row r="66" spans="3:3" s="8" customFormat="1" ht="18.75" x14ac:dyDescent="0.3">
      <c r="C66" s="55"/>
    </row>
    <row r="67" spans="3:3" s="8" customFormat="1" ht="18.75" x14ac:dyDescent="0.3">
      <c r="C67" s="55"/>
    </row>
    <row r="68" spans="3:3" s="8" customFormat="1" ht="18.75" x14ac:dyDescent="0.3">
      <c r="C68" s="55"/>
    </row>
    <row r="69" spans="3:3" s="8" customFormat="1" ht="18.75" x14ac:dyDescent="0.3">
      <c r="C69" s="55"/>
    </row>
    <row r="70" spans="3:3" s="8" customFormat="1" ht="18.75" x14ac:dyDescent="0.3">
      <c r="C70" s="55"/>
    </row>
    <row r="71" spans="3:3" s="8" customFormat="1" ht="18.75" x14ac:dyDescent="0.3">
      <c r="C71" s="55"/>
    </row>
    <row r="72" spans="3:3" s="8" customFormat="1" ht="18.75" x14ac:dyDescent="0.3">
      <c r="C72" s="55"/>
    </row>
    <row r="73" spans="3:3" s="8" customFormat="1" ht="18.75" x14ac:dyDescent="0.3">
      <c r="C73" s="55"/>
    </row>
    <row r="74" spans="3:3" s="8" customFormat="1" ht="18.75" x14ac:dyDescent="0.3">
      <c r="C74" s="55"/>
    </row>
    <row r="75" spans="3:3" s="8" customFormat="1" ht="18.75" x14ac:dyDescent="0.3">
      <c r="C75" s="55"/>
    </row>
    <row r="76" spans="3:3" s="8" customFormat="1" ht="18.75" x14ac:dyDescent="0.3">
      <c r="C76" s="55"/>
    </row>
    <row r="77" spans="3:3" s="8" customFormat="1" ht="18.75" x14ac:dyDescent="0.3">
      <c r="C77" s="55"/>
    </row>
    <row r="78" spans="3:3" s="8" customFormat="1" ht="18.75" x14ac:dyDescent="0.3">
      <c r="C78" s="55"/>
    </row>
    <row r="79" spans="3:3" s="8" customFormat="1" ht="18.75" x14ac:dyDescent="0.3">
      <c r="C79" s="55"/>
    </row>
    <row r="80" spans="3:3" s="8" customFormat="1" ht="18.75" x14ac:dyDescent="0.3">
      <c r="C80" s="55"/>
    </row>
    <row r="81" spans="3:3" s="8" customFormat="1" ht="18.75" x14ac:dyDescent="0.3">
      <c r="C81" s="55"/>
    </row>
    <row r="82" spans="3:3" s="8" customFormat="1" ht="18.75" x14ac:dyDescent="0.3">
      <c r="C82" s="55"/>
    </row>
    <row r="83" spans="3:3" s="8" customFormat="1" ht="18.75" x14ac:dyDescent="0.3">
      <c r="C83" s="55"/>
    </row>
    <row r="84" spans="3:3" s="8" customFormat="1" ht="18.75" x14ac:dyDescent="0.3">
      <c r="C84" s="55"/>
    </row>
    <row r="85" spans="3:3" s="8" customFormat="1" ht="18.75" x14ac:dyDescent="0.3">
      <c r="C85" s="55"/>
    </row>
    <row r="86" spans="3:3" s="8" customFormat="1" ht="18.75" x14ac:dyDescent="0.3">
      <c r="C86" s="55"/>
    </row>
    <row r="87" spans="3:3" s="8" customFormat="1" ht="18.75" x14ac:dyDescent="0.3">
      <c r="C87" s="55"/>
    </row>
    <row r="88" spans="3:3" s="8" customFormat="1" ht="18.75" x14ac:dyDescent="0.3">
      <c r="C88" s="55"/>
    </row>
    <row r="89" spans="3:3" s="8" customFormat="1" ht="18.75" x14ac:dyDescent="0.3">
      <c r="C89" s="55"/>
    </row>
    <row r="90" spans="3:3" s="8" customFormat="1" ht="18.75" x14ac:dyDescent="0.3">
      <c r="C90" s="55"/>
    </row>
    <row r="91" spans="3:3" s="8" customFormat="1" ht="18.75" x14ac:dyDescent="0.3">
      <c r="C91" s="55"/>
    </row>
    <row r="92" spans="3:3" s="8" customFormat="1" ht="18.75" x14ac:dyDescent="0.3">
      <c r="C92" s="55"/>
    </row>
    <row r="93" spans="3:3" s="8" customFormat="1" ht="18.75" x14ac:dyDescent="0.3">
      <c r="C93" s="55"/>
    </row>
    <row r="94" spans="3:3" s="8" customFormat="1" ht="18.75" x14ac:dyDescent="0.3">
      <c r="C94" s="55"/>
    </row>
    <row r="95" spans="3:3" s="8" customFormat="1" ht="18.75" x14ac:dyDescent="0.3">
      <c r="C95" s="55"/>
    </row>
    <row r="96" spans="3:3" s="8" customFormat="1" ht="18.75" x14ac:dyDescent="0.3">
      <c r="C96" s="55"/>
    </row>
    <row r="97" spans="3:3" s="8" customFormat="1" ht="18.75" x14ac:dyDescent="0.3">
      <c r="C97" s="55"/>
    </row>
    <row r="98" spans="3:3" s="8" customFormat="1" ht="18.75" x14ac:dyDescent="0.3">
      <c r="C98" s="55"/>
    </row>
    <row r="99" spans="3:3" s="8" customFormat="1" ht="18.75" x14ac:dyDescent="0.3">
      <c r="C99" s="55"/>
    </row>
    <row r="100" spans="3:3" s="8" customFormat="1" ht="18.75" x14ac:dyDescent="0.3">
      <c r="C100" s="55"/>
    </row>
    <row r="101" spans="3:3" s="8" customFormat="1" ht="18.75" x14ac:dyDescent="0.3">
      <c r="C101" s="55"/>
    </row>
    <row r="102" spans="3:3" s="8" customFormat="1" ht="18.75" x14ac:dyDescent="0.3">
      <c r="C102" s="55"/>
    </row>
    <row r="103" spans="3:3" s="8" customFormat="1" ht="18.75" x14ac:dyDescent="0.3">
      <c r="C103" s="55"/>
    </row>
    <row r="104" spans="3:3" s="8" customFormat="1" ht="18.75" x14ac:dyDescent="0.3">
      <c r="C104" s="55"/>
    </row>
    <row r="105" spans="3:3" s="8" customFormat="1" ht="18.75" x14ac:dyDescent="0.3">
      <c r="C105" s="55"/>
    </row>
    <row r="106" spans="3:3" s="8" customFormat="1" ht="18.75" x14ac:dyDescent="0.3">
      <c r="C106" s="55"/>
    </row>
    <row r="107" spans="3:3" s="8" customFormat="1" ht="18.75" x14ac:dyDescent="0.3">
      <c r="C107" s="55"/>
    </row>
    <row r="108" spans="3:3" s="8" customFormat="1" ht="18.75" x14ac:dyDescent="0.3">
      <c r="C108" s="55"/>
    </row>
    <row r="109" spans="3:3" s="8" customFormat="1" ht="18.75" x14ac:dyDescent="0.3">
      <c r="C109" s="55"/>
    </row>
    <row r="110" spans="3:3" s="8" customFormat="1" ht="18.75" x14ac:dyDescent="0.3">
      <c r="C110" s="55"/>
    </row>
    <row r="111" spans="3:3" s="8" customFormat="1" ht="18.75" x14ac:dyDescent="0.3">
      <c r="C111" s="55"/>
    </row>
    <row r="112" spans="3:3" s="8" customFormat="1" ht="18.75" x14ac:dyDescent="0.3">
      <c r="C112" s="55"/>
    </row>
    <row r="113" spans="3:3" s="8" customFormat="1" ht="18.75" x14ac:dyDescent="0.3">
      <c r="C113" s="55"/>
    </row>
    <row r="114" spans="3:3" s="8" customFormat="1" ht="18.75" x14ac:dyDescent="0.3">
      <c r="C114" s="55"/>
    </row>
    <row r="115" spans="3:3" s="8" customFormat="1" ht="18.75" x14ac:dyDescent="0.3">
      <c r="C115" s="55"/>
    </row>
    <row r="116" spans="3:3" s="8" customFormat="1" ht="18.75" x14ac:dyDescent="0.3">
      <c r="C116" s="55"/>
    </row>
    <row r="117" spans="3:3" s="8" customFormat="1" ht="18.75" x14ac:dyDescent="0.3">
      <c r="C117" s="55"/>
    </row>
    <row r="118" spans="3:3" s="8" customFormat="1" ht="18.75" x14ac:dyDescent="0.3">
      <c r="C118" s="55"/>
    </row>
    <row r="119" spans="3:3" s="8" customFormat="1" ht="18.75" x14ac:dyDescent="0.3">
      <c r="C119" s="55"/>
    </row>
    <row r="120" spans="3:3" s="8" customFormat="1" ht="18.75" x14ac:dyDescent="0.3">
      <c r="C120" s="55"/>
    </row>
    <row r="121" spans="3:3" s="8" customFormat="1" ht="18.75" x14ac:dyDescent="0.3">
      <c r="C121" s="55"/>
    </row>
    <row r="122" spans="3:3" s="8" customFormat="1" ht="18.75" x14ac:dyDescent="0.3">
      <c r="C122" s="55"/>
    </row>
    <row r="123" spans="3:3" s="8" customFormat="1" ht="18.75" x14ac:dyDescent="0.3">
      <c r="C123" s="55"/>
    </row>
    <row r="124" spans="3:3" s="8" customFormat="1" ht="18.75" x14ac:dyDescent="0.3">
      <c r="C124" s="55"/>
    </row>
    <row r="125" spans="3:3" s="8" customFormat="1" ht="18.75" x14ac:dyDescent="0.3">
      <c r="C125" s="55"/>
    </row>
    <row r="126" spans="3:3" s="8" customFormat="1" ht="18.75" x14ac:dyDescent="0.3">
      <c r="C126" s="55"/>
    </row>
    <row r="127" spans="3:3" s="8" customFormat="1" ht="18.75" x14ac:dyDescent="0.3">
      <c r="C127" s="55"/>
    </row>
    <row r="128" spans="3:3" s="8" customFormat="1" ht="18.75" x14ac:dyDescent="0.3">
      <c r="C128" s="55"/>
    </row>
    <row r="129" spans="3:3" s="8" customFormat="1" ht="18.75" x14ac:dyDescent="0.3">
      <c r="C129" s="55"/>
    </row>
    <row r="130" spans="3:3" s="8" customFormat="1" ht="18.75" x14ac:dyDescent="0.3">
      <c r="C130" s="55"/>
    </row>
    <row r="131" spans="3:3" s="8" customFormat="1" ht="18.75" x14ac:dyDescent="0.3">
      <c r="C131" s="55"/>
    </row>
    <row r="132" spans="3:3" s="8" customFormat="1" ht="18.75" x14ac:dyDescent="0.3">
      <c r="C132" s="55"/>
    </row>
    <row r="133" spans="3:3" s="8" customFormat="1" ht="18.75" x14ac:dyDescent="0.3">
      <c r="C133" s="55"/>
    </row>
    <row r="134" spans="3:3" s="8" customFormat="1" ht="18.75" x14ac:dyDescent="0.3">
      <c r="C134" s="55"/>
    </row>
    <row r="135" spans="3:3" s="8" customFormat="1" ht="18.75" x14ac:dyDescent="0.3">
      <c r="C135" s="55"/>
    </row>
    <row r="136" spans="3:3" s="8" customFormat="1" ht="18.75" x14ac:dyDescent="0.3">
      <c r="C136" s="55"/>
    </row>
    <row r="137" spans="3:3" s="8" customFormat="1" ht="18.75" x14ac:dyDescent="0.3">
      <c r="C137" s="55"/>
    </row>
    <row r="138" spans="3:3" s="8" customFormat="1" ht="18.75" x14ac:dyDescent="0.3">
      <c r="C138" s="55"/>
    </row>
    <row r="139" spans="3:3" s="8" customFormat="1" ht="18.75" x14ac:dyDescent="0.3">
      <c r="C139" s="55"/>
    </row>
    <row r="140" spans="3:3" s="8" customFormat="1" ht="18.75" x14ac:dyDescent="0.3">
      <c r="C140" s="55"/>
    </row>
    <row r="141" spans="3:3" s="8" customFormat="1" ht="18.75" x14ac:dyDescent="0.3">
      <c r="C141" s="55"/>
    </row>
    <row r="142" spans="3:3" s="8" customFormat="1" ht="18.75" x14ac:dyDescent="0.3">
      <c r="C142" s="55"/>
    </row>
    <row r="143" spans="3:3" s="8" customFormat="1" ht="18.75" x14ac:dyDescent="0.3">
      <c r="C143" s="55"/>
    </row>
    <row r="144" spans="3:3" s="8" customFormat="1" ht="18.75" x14ac:dyDescent="0.3">
      <c r="C144" s="55"/>
    </row>
    <row r="145" spans="3:3" s="8" customFormat="1" ht="18.75" x14ac:dyDescent="0.3">
      <c r="C145" s="55"/>
    </row>
    <row r="146" spans="3:3" s="8" customFormat="1" ht="18.75" x14ac:dyDescent="0.3">
      <c r="C146" s="55"/>
    </row>
    <row r="147" spans="3:3" s="8" customFormat="1" ht="18.75" x14ac:dyDescent="0.3">
      <c r="C147" s="55"/>
    </row>
    <row r="148" spans="3:3" s="8" customFormat="1" ht="18.75" x14ac:dyDescent="0.3">
      <c r="C148" s="55"/>
    </row>
    <row r="149" spans="3:3" s="8" customFormat="1" ht="18.75" x14ac:dyDescent="0.3">
      <c r="C149" s="55"/>
    </row>
    <row r="150" spans="3:3" s="8" customFormat="1" ht="18.75" x14ac:dyDescent="0.3">
      <c r="C150" s="55"/>
    </row>
    <row r="151" spans="3:3" s="8" customFormat="1" ht="18.75" x14ac:dyDescent="0.3">
      <c r="C151" s="55"/>
    </row>
    <row r="152" spans="3:3" s="8" customFormat="1" ht="18.75" x14ac:dyDescent="0.3">
      <c r="C152" s="55"/>
    </row>
    <row r="153" spans="3:3" s="8" customFormat="1" ht="18.75" x14ac:dyDescent="0.3">
      <c r="C153" s="55"/>
    </row>
    <row r="154" spans="3:3" s="8" customFormat="1" ht="18.75" x14ac:dyDescent="0.3">
      <c r="C154" s="55"/>
    </row>
    <row r="155" spans="3:3" x14ac:dyDescent="0.25">
      <c r="C155" s="7"/>
    </row>
    <row r="156" spans="3:3" x14ac:dyDescent="0.25">
      <c r="C156" s="7"/>
    </row>
    <row r="157" spans="3:3" x14ac:dyDescent="0.25">
      <c r="C157" s="7"/>
    </row>
    <row r="158" spans="3:3" x14ac:dyDescent="0.25">
      <c r="C158" s="7"/>
    </row>
    <row r="159" spans="3:3" x14ac:dyDescent="0.25">
      <c r="C159" s="7"/>
    </row>
    <row r="160" spans="3:3" x14ac:dyDescent="0.25">
      <c r="C160" s="7"/>
    </row>
  </sheetData>
  <mergeCells count="4">
    <mergeCell ref="C1:D1"/>
    <mergeCell ref="A3:D3"/>
    <mergeCell ref="A6:A7"/>
    <mergeCell ref="B6:B7"/>
  </mergeCells>
  <phoneticPr fontId="3" type="noConversion"/>
  <pageMargins left="0.98425196850393704" right="0.59055118110236227" top="0.78740157480314965" bottom="0.78740157480314965" header="0.51181102362204722" footer="0.51181102362204722"/>
  <pageSetup paperSize="9" scale="6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18"/>
  <sheetViews>
    <sheetView view="pageBreakPreview" topLeftCell="A7" zoomScale="75" workbookViewId="0">
      <selection activeCell="C15" sqref="C15"/>
    </sheetView>
  </sheetViews>
  <sheetFormatPr defaultRowHeight="12.75" x14ac:dyDescent="0.2"/>
  <cols>
    <col min="1" max="1" width="16.7109375" customWidth="1"/>
    <col min="2" max="2" width="17.85546875" customWidth="1"/>
    <col min="3" max="3" width="18.7109375" customWidth="1"/>
    <col min="4" max="4" width="17.140625" customWidth="1"/>
    <col min="5" max="5" width="16.5703125" customWidth="1"/>
    <col min="6" max="6" width="15" customWidth="1"/>
  </cols>
  <sheetData>
    <row r="1" spans="1:6" ht="117" customHeight="1" x14ac:dyDescent="0.25">
      <c r="E1" s="341" t="s">
        <v>321</v>
      </c>
      <c r="F1" s="358"/>
    </row>
    <row r="3" spans="1:6" ht="58.5" customHeight="1" x14ac:dyDescent="0.2">
      <c r="A3" s="366" t="s">
        <v>322</v>
      </c>
      <c r="B3" s="366"/>
      <c r="C3" s="366"/>
      <c r="D3" s="366"/>
      <c r="E3" s="366"/>
      <c r="F3" s="366"/>
    </row>
    <row r="4" spans="1:6" ht="15.75" x14ac:dyDescent="0.25">
      <c r="A4" s="174"/>
      <c r="B4" s="174"/>
      <c r="C4" s="174"/>
      <c r="D4" s="178"/>
      <c r="E4" s="178"/>
      <c r="F4" s="178"/>
    </row>
    <row r="5" spans="1:6" ht="37.5" customHeight="1" x14ac:dyDescent="0.3">
      <c r="A5" s="356" t="s">
        <v>323</v>
      </c>
      <c r="B5" s="356"/>
      <c r="C5" s="356"/>
      <c r="D5" s="356"/>
      <c r="E5" s="356"/>
      <c r="F5" s="356"/>
    </row>
    <row r="6" spans="1:6" ht="14.25" x14ac:dyDescent="0.2">
      <c r="A6" s="179"/>
      <c r="B6" s="174"/>
      <c r="C6" s="174"/>
      <c r="D6" s="174"/>
      <c r="E6" s="174"/>
      <c r="F6" s="174"/>
    </row>
    <row r="7" spans="1:6" ht="14.25" x14ac:dyDescent="0.2">
      <c r="A7" s="179"/>
      <c r="B7" s="174"/>
      <c r="C7" s="174"/>
      <c r="D7" s="174"/>
      <c r="E7" s="174"/>
      <c r="F7" s="180"/>
    </row>
    <row r="8" spans="1:6" ht="133.5" customHeight="1" x14ac:dyDescent="0.2">
      <c r="A8" s="223" t="s">
        <v>241</v>
      </c>
      <c r="B8" s="223" t="s">
        <v>242</v>
      </c>
      <c r="C8" s="222" t="s">
        <v>291</v>
      </c>
      <c r="D8" s="223" t="s">
        <v>243</v>
      </c>
      <c r="E8" s="223" t="s">
        <v>244</v>
      </c>
      <c r="F8" s="223" t="s">
        <v>245</v>
      </c>
    </row>
    <row r="9" spans="1:6" ht="15.75" x14ac:dyDescent="0.25">
      <c r="A9" s="177"/>
      <c r="B9" s="177"/>
      <c r="C9" s="220">
        <v>0</v>
      </c>
      <c r="D9" s="177"/>
      <c r="E9" s="177"/>
      <c r="F9" s="177"/>
    </row>
    <row r="10" spans="1:6" ht="15.75" x14ac:dyDescent="0.25">
      <c r="A10" s="177"/>
      <c r="B10" s="177"/>
      <c r="C10" s="220">
        <v>0</v>
      </c>
      <c r="D10" s="177"/>
      <c r="E10" s="177"/>
      <c r="F10" s="177"/>
    </row>
    <row r="11" spans="1:6" ht="15.75" x14ac:dyDescent="0.25">
      <c r="A11" s="181" t="s">
        <v>188</v>
      </c>
      <c r="B11" s="177"/>
      <c r="C11" s="221">
        <v>0</v>
      </c>
      <c r="D11" s="182"/>
      <c r="E11" s="183"/>
      <c r="F11" s="177"/>
    </row>
    <row r="12" spans="1:6" x14ac:dyDescent="0.2">
      <c r="A12" s="184"/>
      <c r="B12" s="184"/>
      <c r="C12" s="184"/>
      <c r="D12" s="184"/>
      <c r="E12" s="184"/>
      <c r="F12" s="184"/>
    </row>
    <row r="13" spans="1:6" ht="58.5" customHeight="1" x14ac:dyDescent="0.3">
      <c r="A13" s="356" t="s">
        <v>324</v>
      </c>
      <c r="B13" s="356"/>
      <c r="C13" s="356"/>
      <c r="D13" s="356"/>
      <c r="E13" s="356"/>
      <c r="F13" s="356"/>
    </row>
    <row r="14" spans="1:6" ht="15.75" x14ac:dyDescent="0.25">
      <c r="A14" s="185"/>
      <c r="B14" s="185"/>
      <c r="C14" s="185"/>
      <c r="D14" s="185"/>
      <c r="E14" s="185"/>
      <c r="F14" s="185"/>
    </row>
    <row r="15" spans="1:6" x14ac:dyDescent="0.2">
      <c r="A15" s="184"/>
      <c r="B15" s="184"/>
      <c r="C15" s="184"/>
      <c r="D15" s="184"/>
      <c r="E15" s="184"/>
      <c r="F15" s="184"/>
    </row>
    <row r="16" spans="1:6" ht="80.25" customHeight="1" x14ac:dyDescent="0.2">
      <c r="A16" s="365" t="s">
        <v>246</v>
      </c>
      <c r="B16" s="365"/>
      <c r="C16" s="365"/>
      <c r="D16" s="367" t="s">
        <v>292</v>
      </c>
      <c r="E16" s="368"/>
      <c r="F16" s="369"/>
    </row>
    <row r="17" spans="1:6" ht="35.25" customHeight="1" x14ac:dyDescent="0.25">
      <c r="A17" s="370" t="s">
        <v>282</v>
      </c>
      <c r="B17" s="370"/>
      <c r="C17" s="370"/>
      <c r="D17" s="371">
        <v>0</v>
      </c>
      <c r="E17" s="372"/>
      <c r="F17" s="373"/>
    </row>
    <row r="18" spans="1:6" ht="31.5" customHeight="1" x14ac:dyDescent="0.25">
      <c r="A18" s="370" t="s">
        <v>247</v>
      </c>
      <c r="B18" s="370"/>
      <c r="C18" s="370"/>
      <c r="D18" s="371">
        <v>0</v>
      </c>
      <c r="E18" s="372"/>
      <c r="F18" s="373"/>
    </row>
  </sheetData>
  <mergeCells count="10">
    <mergeCell ref="A18:C18"/>
    <mergeCell ref="A5:F5"/>
    <mergeCell ref="A17:C17"/>
    <mergeCell ref="D18:F18"/>
    <mergeCell ref="D17:F17"/>
    <mergeCell ref="E1:F1"/>
    <mergeCell ref="A13:F13"/>
    <mergeCell ref="A16:C16"/>
    <mergeCell ref="A3:F3"/>
    <mergeCell ref="D16:F16"/>
  </mergeCells>
  <phoneticPr fontId="3" type="noConversion"/>
  <pageMargins left="0.98425196850393704" right="0.59055118110236227" top="0.78740157480314965" bottom="0.78740157480314965" header="0.51181102362204722" footer="0.51181102362204722"/>
  <pageSetup paperSize="9" scale="85"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H19"/>
  <sheetViews>
    <sheetView view="pageBreakPreview" topLeftCell="A4" zoomScale="75" workbookViewId="0">
      <selection activeCell="C11" sqref="C11"/>
    </sheetView>
  </sheetViews>
  <sheetFormatPr defaultRowHeight="12.75" x14ac:dyDescent="0.2"/>
  <cols>
    <col min="1" max="1" width="13.85546875" customWidth="1"/>
    <col min="2" max="2" width="15.140625" customWidth="1"/>
    <col min="3" max="3" width="10.28515625" customWidth="1"/>
    <col min="4" max="4" width="10" customWidth="1"/>
    <col min="6" max="6" width="14.85546875" customWidth="1"/>
    <col min="7" max="7" width="14.5703125" customWidth="1"/>
    <col min="8" max="8" width="14" customWidth="1"/>
  </cols>
  <sheetData>
    <row r="1" spans="1:8" ht="129.75" customHeight="1" x14ac:dyDescent="0.25">
      <c r="G1" s="341" t="s">
        <v>325</v>
      </c>
      <c r="H1" s="358"/>
    </row>
    <row r="3" spans="1:8" ht="58.5" customHeight="1" x14ac:dyDescent="0.2">
      <c r="A3" s="366" t="s">
        <v>326</v>
      </c>
      <c r="B3" s="366"/>
      <c r="C3" s="366"/>
      <c r="D3" s="366"/>
      <c r="E3" s="366"/>
      <c r="F3" s="366"/>
      <c r="G3" s="366"/>
      <c r="H3" s="366"/>
    </row>
    <row r="4" spans="1:8" ht="15.75" x14ac:dyDescent="0.25">
      <c r="A4" s="174"/>
      <c r="B4" s="174"/>
      <c r="C4" s="174"/>
      <c r="D4" s="174"/>
      <c r="E4" s="174"/>
      <c r="F4" s="178"/>
      <c r="G4" s="178"/>
      <c r="H4" s="178"/>
    </row>
    <row r="5" spans="1:8" ht="37.5" customHeight="1" x14ac:dyDescent="0.3">
      <c r="A5" s="356" t="s">
        <v>327</v>
      </c>
      <c r="B5" s="356"/>
      <c r="C5" s="356"/>
      <c r="D5" s="356"/>
      <c r="E5" s="356"/>
      <c r="F5" s="356"/>
      <c r="G5" s="356"/>
      <c r="H5" s="356"/>
    </row>
    <row r="6" spans="1:8" ht="14.25" x14ac:dyDescent="0.2">
      <c r="A6" s="179"/>
      <c r="B6" s="174"/>
      <c r="C6" s="174"/>
      <c r="D6" s="174"/>
      <c r="E6" s="174"/>
      <c r="F6" s="174"/>
      <c r="G6" s="174"/>
      <c r="H6" s="174"/>
    </row>
    <row r="7" spans="1:8" ht="14.25" x14ac:dyDescent="0.2">
      <c r="A7" s="179"/>
      <c r="B7" s="174"/>
      <c r="C7" s="174"/>
      <c r="D7" s="174"/>
      <c r="E7" s="174"/>
      <c r="F7" s="174"/>
      <c r="G7" s="174"/>
      <c r="H7" s="180"/>
    </row>
    <row r="8" spans="1:8" ht="34.5" customHeight="1" x14ac:dyDescent="0.2">
      <c r="A8" s="374" t="s">
        <v>241</v>
      </c>
      <c r="B8" s="374" t="s">
        <v>242</v>
      </c>
      <c r="C8" s="367" t="s">
        <v>291</v>
      </c>
      <c r="D8" s="368"/>
      <c r="E8" s="369"/>
      <c r="F8" s="374" t="s">
        <v>243</v>
      </c>
      <c r="G8" s="374" t="s">
        <v>244</v>
      </c>
      <c r="H8" s="374" t="s">
        <v>245</v>
      </c>
    </row>
    <row r="9" spans="1:8" ht="100.5" customHeight="1" x14ac:dyDescent="0.2">
      <c r="A9" s="375"/>
      <c r="B9" s="375"/>
      <c r="C9" s="217" t="s">
        <v>281</v>
      </c>
      <c r="D9" s="219" t="s">
        <v>255</v>
      </c>
      <c r="E9" s="219" t="s">
        <v>314</v>
      </c>
      <c r="F9" s="375"/>
      <c r="G9" s="375"/>
      <c r="H9" s="375"/>
    </row>
    <row r="10" spans="1:8" ht="15.75" x14ac:dyDescent="0.25">
      <c r="A10" s="177"/>
      <c r="B10" s="177"/>
      <c r="C10" s="220">
        <v>0</v>
      </c>
      <c r="D10" s="220">
        <v>0</v>
      </c>
      <c r="E10" s="220">
        <v>0</v>
      </c>
      <c r="F10" s="177"/>
      <c r="G10" s="177"/>
      <c r="H10" s="177"/>
    </row>
    <row r="11" spans="1:8" ht="15.75" x14ac:dyDescent="0.25">
      <c r="A11" s="177"/>
      <c r="B11" s="177"/>
      <c r="C11" s="220">
        <v>0</v>
      </c>
      <c r="D11" s="220">
        <v>0</v>
      </c>
      <c r="E11" s="220">
        <v>0</v>
      </c>
      <c r="F11" s="177"/>
      <c r="G11" s="177"/>
      <c r="H11" s="177"/>
    </row>
    <row r="12" spans="1:8" ht="15.75" x14ac:dyDescent="0.25">
      <c r="A12" s="181" t="s">
        <v>188</v>
      </c>
      <c r="B12" s="177"/>
      <c r="C12" s="221">
        <v>0</v>
      </c>
      <c r="D12" s="221">
        <v>0</v>
      </c>
      <c r="E12" s="221">
        <v>0</v>
      </c>
      <c r="F12" s="182"/>
      <c r="G12" s="183"/>
      <c r="H12" s="177"/>
    </row>
    <row r="13" spans="1:8" x14ac:dyDescent="0.2">
      <c r="A13" s="184"/>
      <c r="B13" s="184"/>
      <c r="C13" s="184"/>
      <c r="D13" s="184"/>
      <c r="E13" s="184"/>
      <c r="F13" s="184"/>
      <c r="G13" s="184"/>
      <c r="H13" s="184"/>
    </row>
    <row r="14" spans="1:8" ht="58.5" customHeight="1" x14ac:dyDescent="0.3">
      <c r="A14" s="356" t="s">
        <v>328</v>
      </c>
      <c r="B14" s="356"/>
      <c r="C14" s="356"/>
      <c r="D14" s="356"/>
      <c r="E14" s="356"/>
      <c r="F14" s="356"/>
      <c r="G14" s="356"/>
      <c r="H14" s="356"/>
    </row>
    <row r="15" spans="1:8" ht="15.75" x14ac:dyDescent="0.25">
      <c r="A15" s="185"/>
      <c r="B15" s="185"/>
      <c r="C15" s="185"/>
      <c r="D15" s="185"/>
      <c r="E15" s="185"/>
      <c r="F15" s="185"/>
      <c r="G15" s="185"/>
      <c r="H15" s="185"/>
    </row>
    <row r="16" spans="1:8" x14ac:dyDescent="0.2">
      <c r="A16" s="184"/>
      <c r="B16" s="184"/>
      <c r="C16" s="184"/>
      <c r="D16" s="184"/>
      <c r="E16" s="184"/>
      <c r="F16" s="184"/>
      <c r="G16" s="184"/>
      <c r="H16" s="184"/>
    </row>
    <row r="17" spans="1:8" ht="132" customHeight="1" x14ac:dyDescent="0.2">
      <c r="A17" s="365" t="s">
        <v>246</v>
      </c>
      <c r="B17" s="365"/>
      <c r="C17" s="365"/>
      <c r="D17" s="367" t="s">
        <v>283</v>
      </c>
      <c r="E17" s="368"/>
      <c r="F17" s="369"/>
      <c r="G17" s="367" t="s">
        <v>331</v>
      </c>
      <c r="H17" s="369"/>
    </row>
    <row r="18" spans="1:8" ht="35.25" customHeight="1" x14ac:dyDescent="0.25">
      <c r="A18" s="370" t="s">
        <v>282</v>
      </c>
      <c r="B18" s="370"/>
      <c r="C18" s="370"/>
      <c r="D18" s="377">
        <v>0</v>
      </c>
      <c r="E18" s="378"/>
      <c r="F18" s="378"/>
      <c r="G18" s="376">
        <v>0</v>
      </c>
      <c r="H18" s="376"/>
    </row>
    <row r="19" spans="1:8" ht="31.5" customHeight="1" x14ac:dyDescent="0.25">
      <c r="A19" s="370" t="s">
        <v>247</v>
      </c>
      <c r="B19" s="370"/>
      <c r="C19" s="370"/>
      <c r="D19" s="377">
        <v>0</v>
      </c>
      <c r="E19" s="378"/>
      <c r="F19" s="378"/>
      <c r="G19" s="376">
        <v>0</v>
      </c>
      <c r="H19" s="376"/>
    </row>
  </sheetData>
  <mergeCells count="19">
    <mergeCell ref="A19:C19"/>
    <mergeCell ref="A5:H5"/>
    <mergeCell ref="A18:C18"/>
    <mergeCell ref="A8:A9"/>
    <mergeCell ref="B8:B9"/>
    <mergeCell ref="C8:E8"/>
    <mergeCell ref="G19:H19"/>
    <mergeCell ref="D18:F18"/>
    <mergeCell ref="D19:F19"/>
    <mergeCell ref="G18:H18"/>
    <mergeCell ref="G1:H1"/>
    <mergeCell ref="A14:H14"/>
    <mergeCell ref="A17:C17"/>
    <mergeCell ref="A3:H3"/>
    <mergeCell ref="G8:G9"/>
    <mergeCell ref="H8:H9"/>
    <mergeCell ref="G17:H17"/>
    <mergeCell ref="D17:F17"/>
    <mergeCell ref="F8:F9"/>
  </mergeCells>
  <phoneticPr fontId="3" type="noConversion"/>
  <pageMargins left="0.98425196850393704" right="0.59055118110236227" top="0.78740157480314965" bottom="0.78740157480314965" header="0.51181102362204722" footer="0.51181102362204722"/>
  <pageSetup paperSize="9" scale="85"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4"/>
  <sheetViews>
    <sheetView view="pageBreakPreview" topLeftCell="A10" zoomScale="75" zoomScaleNormal="75" workbookViewId="0">
      <selection activeCell="C26" sqref="C26"/>
    </sheetView>
  </sheetViews>
  <sheetFormatPr defaultRowHeight="12.75" x14ac:dyDescent="0.2"/>
  <cols>
    <col min="1" max="1" width="15.28515625" style="11" customWidth="1"/>
    <col min="2" max="2" width="25.28515625" style="11" customWidth="1"/>
    <col min="3" max="3" width="32.140625" style="12" customWidth="1"/>
    <col min="4" max="4" width="36.42578125" style="12" customWidth="1"/>
    <col min="5" max="16384" width="9.140625" style="11"/>
  </cols>
  <sheetData>
    <row r="1" spans="1:4" ht="99.75" customHeight="1" x14ac:dyDescent="0.2">
      <c r="C1" s="3"/>
      <c r="D1" s="139" t="s">
        <v>361</v>
      </c>
    </row>
    <row r="2" spans="1:4" ht="16.5" customHeight="1" x14ac:dyDescent="0.2"/>
    <row r="3" spans="1:4" s="56" customFormat="1" ht="38.25" customHeight="1" x14ac:dyDescent="0.3">
      <c r="A3" s="313" t="s">
        <v>362</v>
      </c>
      <c r="B3" s="314"/>
      <c r="C3" s="314"/>
      <c r="D3" s="314"/>
    </row>
    <row r="4" spans="1:4" s="56" customFormat="1" ht="18.75" x14ac:dyDescent="0.3">
      <c r="A4" s="57"/>
      <c r="C4" s="58"/>
      <c r="D4" s="58"/>
    </row>
    <row r="5" spans="1:4" s="59" customFormat="1" ht="54.75" customHeight="1" x14ac:dyDescent="0.3">
      <c r="A5" s="40" t="s">
        <v>22</v>
      </c>
      <c r="B5" s="38" t="s">
        <v>20</v>
      </c>
      <c r="C5" s="315" t="s">
        <v>23</v>
      </c>
      <c r="D5" s="316"/>
    </row>
    <row r="6" spans="1:4" s="59" customFormat="1" ht="20.45" customHeight="1" x14ac:dyDescent="0.3">
      <c r="A6" s="317" t="s">
        <v>309</v>
      </c>
      <c r="B6" s="317"/>
      <c r="C6" s="317"/>
      <c r="D6" s="317"/>
    </row>
    <row r="7" spans="1:4" s="39" customFormat="1" ht="99.75" customHeight="1" x14ac:dyDescent="0.25">
      <c r="A7" s="88">
        <v>801</v>
      </c>
      <c r="B7" s="88" t="s">
        <v>181</v>
      </c>
      <c r="C7" s="311" t="s">
        <v>182</v>
      </c>
      <c r="D7" s="312"/>
    </row>
    <row r="8" spans="1:4" s="39" customFormat="1" ht="84.75" customHeight="1" x14ac:dyDescent="0.25">
      <c r="A8" s="88">
        <v>801</v>
      </c>
      <c r="B8" s="88" t="s">
        <v>183</v>
      </c>
      <c r="C8" s="311" t="s">
        <v>184</v>
      </c>
      <c r="D8" s="312"/>
    </row>
    <row r="9" spans="1:4" s="39" customFormat="1" ht="62.25" customHeight="1" x14ac:dyDescent="0.25">
      <c r="A9" s="88"/>
      <c r="B9" s="88" t="s">
        <v>421</v>
      </c>
      <c r="C9" s="318" t="s">
        <v>422</v>
      </c>
      <c r="D9" s="319"/>
    </row>
    <row r="10" spans="1:4" s="39" customFormat="1" ht="81.75" customHeight="1" x14ac:dyDescent="0.25">
      <c r="A10" s="88">
        <v>801</v>
      </c>
      <c r="B10" s="88" t="s">
        <v>88</v>
      </c>
      <c r="C10" s="311" t="s">
        <v>300</v>
      </c>
      <c r="D10" s="312"/>
    </row>
    <row r="11" spans="1:4" s="39" customFormat="1" ht="34.5" customHeight="1" x14ac:dyDescent="0.25">
      <c r="A11" s="88">
        <v>801</v>
      </c>
      <c r="B11" s="88" t="s">
        <v>92</v>
      </c>
      <c r="C11" s="311" t="s">
        <v>288</v>
      </c>
      <c r="D11" s="312"/>
    </row>
    <row r="12" spans="1:4" s="39" customFormat="1" ht="19.5" hidden="1" customHeight="1" x14ac:dyDescent="0.25">
      <c r="A12" s="88">
        <v>801</v>
      </c>
      <c r="B12" s="88" t="s">
        <v>176</v>
      </c>
      <c r="C12" s="311" t="s">
        <v>177</v>
      </c>
      <c r="D12" s="312"/>
    </row>
    <row r="13" spans="1:4" s="39" customFormat="1" ht="34.5" hidden="1" customHeight="1" x14ac:dyDescent="0.25">
      <c r="A13" s="88">
        <v>801</v>
      </c>
      <c r="B13" s="88" t="s">
        <v>228</v>
      </c>
      <c r="C13" s="320" t="s">
        <v>229</v>
      </c>
      <c r="D13" s="320"/>
    </row>
    <row r="14" spans="1:4" s="39" customFormat="1" ht="62.25" customHeight="1" x14ac:dyDescent="0.25">
      <c r="A14" s="212">
        <v>801</v>
      </c>
      <c r="B14" s="212" t="s">
        <v>397</v>
      </c>
      <c r="C14" s="321" t="s">
        <v>398</v>
      </c>
      <c r="D14" s="322"/>
    </row>
    <row r="15" spans="1:4" s="39" customFormat="1" ht="33" customHeight="1" x14ac:dyDescent="0.25">
      <c r="A15" s="88">
        <v>801</v>
      </c>
      <c r="B15" s="88" t="s">
        <v>89</v>
      </c>
      <c r="C15" s="311" t="s">
        <v>289</v>
      </c>
      <c r="D15" s="312"/>
    </row>
    <row r="16" spans="1:4" s="39" customFormat="1" ht="18.75" customHeight="1" x14ac:dyDescent="0.25">
      <c r="A16" s="88">
        <v>801</v>
      </c>
      <c r="B16" s="88" t="s">
        <v>90</v>
      </c>
      <c r="C16" s="311" t="s">
        <v>290</v>
      </c>
      <c r="D16" s="312"/>
    </row>
    <row r="17" spans="1:4" s="39" customFormat="1" ht="33.75" customHeight="1" x14ac:dyDescent="0.25">
      <c r="A17" s="88">
        <v>801</v>
      </c>
      <c r="B17" s="88" t="s">
        <v>352</v>
      </c>
      <c r="C17" s="311" t="s">
        <v>295</v>
      </c>
      <c r="D17" s="312"/>
    </row>
    <row r="18" spans="1:4" s="39" customFormat="1" ht="18.75" hidden="1" customHeight="1" x14ac:dyDescent="0.25">
      <c r="A18" s="88">
        <v>801</v>
      </c>
      <c r="B18" s="88" t="s">
        <v>91</v>
      </c>
      <c r="C18" s="311" t="s">
        <v>296</v>
      </c>
      <c r="D18" s="312"/>
    </row>
    <row r="19" spans="1:4" s="39" customFormat="1" ht="50.25" customHeight="1" x14ac:dyDescent="0.25">
      <c r="A19" s="88">
        <v>801</v>
      </c>
      <c r="B19" s="88" t="s">
        <v>348</v>
      </c>
      <c r="C19" s="311" t="s">
        <v>285</v>
      </c>
      <c r="D19" s="312"/>
    </row>
    <row r="20" spans="1:4" s="39" customFormat="1" ht="63.75" customHeight="1" x14ac:dyDescent="0.25">
      <c r="A20" s="88">
        <v>801</v>
      </c>
      <c r="B20" s="88" t="s">
        <v>351</v>
      </c>
      <c r="C20" s="311" t="s">
        <v>297</v>
      </c>
      <c r="D20" s="312"/>
    </row>
    <row r="21" spans="1:4" s="39" customFormat="1" ht="34.5" customHeight="1" x14ac:dyDescent="0.25">
      <c r="A21" s="88">
        <v>801</v>
      </c>
      <c r="B21" s="88" t="s">
        <v>395</v>
      </c>
      <c r="C21" s="311" t="s">
        <v>298</v>
      </c>
      <c r="D21" s="312"/>
    </row>
    <row r="22" spans="1:4" s="39" customFormat="1" ht="66.75" customHeight="1" x14ac:dyDescent="0.25">
      <c r="A22" s="88">
        <v>801</v>
      </c>
      <c r="B22" s="88" t="s">
        <v>349</v>
      </c>
      <c r="C22" s="311" t="s">
        <v>350</v>
      </c>
      <c r="D22" s="312"/>
    </row>
    <row r="23" spans="1:4" s="59" customFormat="1" ht="54" hidden="1" customHeight="1" x14ac:dyDescent="0.3">
      <c r="A23" s="88">
        <v>801</v>
      </c>
      <c r="B23" s="88" t="s">
        <v>396</v>
      </c>
      <c r="C23" s="311" t="s">
        <v>299</v>
      </c>
      <c r="D23" s="312"/>
    </row>
    <row r="24" spans="1:4" ht="31.5" hidden="1" customHeight="1" x14ac:dyDescent="0.2">
      <c r="C24" s="11"/>
      <c r="D24" s="11"/>
    </row>
  </sheetData>
  <mergeCells count="20">
    <mergeCell ref="C16:D16"/>
    <mergeCell ref="C12:D12"/>
    <mergeCell ref="C13:D13"/>
    <mergeCell ref="C15:D15"/>
    <mergeCell ref="C11:D11"/>
    <mergeCell ref="C14:D14"/>
    <mergeCell ref="C8:D8"/>
    <mergeCell ref="C10:D10"/>
    <mergeCell ref="A3:D3"/>
    <mergeCell ref="C5:D5"/>
    <mergeCell ref="A6:D6"/>
    <mergeCell ref="C7:D7"/>
    <mergeCell ref="C9:D9"/>
    <mergeCell ref="C23:D23"/>
    <mergeCell ref="C22:D22"/>
    <mergeCell ref="C18:D18"/>
    <mergeCell ref="C17:D17"/>
    <mergeCell ref="C20:D20"/>
    <mergeCell ref="C21:D21"/>
    <mergeCell ref="C19:D19"/>
  </mergeCells>
  <phoneticPr fontId="3" type="noConversion"/>
  <pageMargins left="0.98425196850393704" right="0.59055118110236227" top="0.78740157480314965" bottom="0.78740157480314965"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4"/>
  <sheetViews>
    <sheetView view="pageBreakPreview" zoomScale="75" zoomScaleNormal="75" zoomScaleSheetLayoutView="75" workbookViewId="0">
      <selection activeCell="C26" sqref="C26"/>
    </sheetView>
  </sheetViews>
  <sheetFormatPr defaultRowHeight="12.75" x14ac:dyDescent="0.2"/>
  <cols>
    <col min="1" max="1" width="14.5703125" customWidth="1"/>
    <col min="2" max="2" width="27.5703125" customWidth="1"/>
    <col min="3" max="3" width="65.7109375" customWidth="1"/>
  </cols>
  <sheetData>
    <row r="1" spans="1:10" ht="84.75" customHeight="1" x14ac:dyDescent="0.3">
      <c r="A1" s="8"/>
      <c r="B1" s="8"/>
      <c r="C1" s="87" t="s">
        <v>363</v>
      </c>
      <c r="D1" s="9"/>
      <c r="E1" s="9"/>
      <c r="F1" s="9"/>
      <c r="G1" s="9"/>
      <c r="H1" s="9"/>
      <c r="I1" s="9"/>
      <c r="J1" s="9"/>
    </row>
    <row r="2" spans="1:10" ht="18.75" x14ac:dyDescent="0.3">
      <c r="A2" s="8"/>
      <c r="B2" s="8"/>
      <c r="C2" s="8"/>
    </row>
    <row r="3" spans="1:10" ht="57" customHeight="1" x14ac:dyDescent="0.2">
      <c r="A3" s="323" t="s">
        <v>364</v>
      </c>
      <c r="B3" s="323"/>
      <c r="C3" s="323"/>
    </row>
    <row r="4" spans="1:10" ht="23.25" customHeight="1" thickBot="1" x14ac:dyDescent="0.25">
      <c r="A4" s="150"/>
      <c r="B4" s="150"/>
      <c r="C4" s="150"/>
    </row>
    <row r="5" spans="1:10" s="10" customFormat="1" ht="56.25" customHeight="1" x14ac:dyDescent="0.2">
      <c r="A5" s="155" t="s">
        <v>17</v>
      </c>
      <c r="B5" s="156" t="s">
        <v>18</v>
      </c>
      <c r="C5" s="157" t="s">
        <v>19</v>
      </c>
    </row>
    <row r="6" spans="1:10" s="10" customFormat="1" ht="27" customHeight="1" x14ac:dyDescent="0.2">
      <c r="A6" s="324" t="s">
        <v>309</v>
      </c>
      <c r="B6" s="325"/>
      <c r="C6" s="326"/>
    </row>
    <row r="7" spans="1:10" ht="33" customHeight="1" x14ac:dyDescent="0.25">
      <c r="A7" s="88">
        <v>801</v>
      </c>
      <c r="B7" s="91" t="s">
        <v>75</v>
      </c>
      <c r="C7" s="85" t="s">
        <v>78</v>
      </c>
    </row>
    <row r="8" spans="1:10" ht="31.5" x14ac:dyDescent="0.25">
      <c r="A8" s="88">
        <v>801</v>
      </c>
      <c r="B8" s="91" t="s">
        <v>108</v>
      </c>
      <c r="C8" s="85" t="s">
        <v>14</v>
      </c>
    </row>
    <row r="9" spans="1:10" ht="47.25" x14ac:dyDescent="0.25">
      <c r="A9" s="88">
        <v>801</v>
      </c>
      <c r="B9" s="91" t="s">
        <v>109</v>
      </c>
      <c r="C9" s="85" t="s">
        <v>82</v>
      </c>
    </row>
    <row r="10" spans="1:10" ht="47.25" x14ac:dyDescent="0.25">
      <c r="A10" s="88">
        <v>801</v>
      </c>
      <c r="B10" s="91" t="s">
        <v>110</v>
      </c>
      <c r="C10" s="79" t="s">
        <v>15</v>
      </c>
    </row>
    <row r="11" spans="1:10" ht="31.5" x14ac:dyDescent="0.25">
      <c r="A11" s="88">
        <v>801</v>
      </c>
      <c r="B11" s="88" t="s">
        <v>172</v>
      </c>
      <c r="C11" s="141" t="s">
        <v>173</v>
      </c>
    </row>
    <row r="12" spans="1:10" s="168" customFormat="1" ht="31.5" x14ac:dyDescent="0.25">
      <c r="A12" s="167">
        <v>801</v>
      </c>
      <c r="B12" s="167" t="s">
        <v>217</v>
      </c>
      <c r="C12" s="99" t="s">
        <v>218</v>
      </c>
    </row>
    <row r="13" spans="1:10" s="168" customFormat="1" ht="31.5" x14ac:dyDescent="0.25">
      <c r="A13" s="167" t="s">
        <v>115</v>
      </c>
      <c r="B13" s="167" t="s">
        <v>340</v>
      </c>
      <c r="C13" s="99" t="s">
        <v>341</v>
      </c>
    </row>
    <row r="14" spans="1:10" ht="31.5" x14ac:dyDescent="0.25">
      <c r="A14" s="88">
        <v>801</v>
      </c>
      <c r="B14" s="91" t="s">
        <v>111</v>
      </c>
      <c r="C14" s="79" t="s">
        <v>16</v>
      </c>
    </row>
    <row r="15" spans="1:10" ht="47.25" x14ac:dyDescent="0.25">
      <c r="A15" s="88">
        <v>801</v>
      </c>
      <c r="B15" s="91" t="s">
        <v>112</v>
      </c>
      <c r="C15" s="79" t="s">
        <v>87</v>
      </c>
    </row>
    <row r="16" spans="1:10" ht="31.5" x14ac:dyDescent="0.25">
      <c r="A16" s="88">
        <v>801</v>
      </c>
      <c r="B16" s="94" t="s">
        <v>114</v>
      </c>
      <c r="C16" s="85" t="s">
        <v>85</v>
      </c>
    </row>
    <row r="17" spans="1:3" ht="52.5" customHeight="1" x14ac:dyDescent="0.25">
      <c r="A17" s="88">
        <v>801</v>
      </c>
      <c r="B17" s="94" t="s">
        <v>113</v>
      </c>
      <c r="C17" s="85" t="s">
        <v>86</v>
      </c>
    </row>
    <row r="23" spans="1:3" hidden="1" x14ac:dyDescent="0.2"/>
    <row r="24" spans="1:3" hidden="1" x14ac:dyDescent="0.2"/>
  </sheetData>
  <mergeCells count="2">
    <mergeCell ref="A3:C3"/>
    <mergeCell ref="A6:C6"/>
  </mergeCells>
  <phoneticPr fontId="3" type="noConversion"/>
  <pageMargins left="0.98425196850393704" right="0.59055118110236227" top="0.78740157480314965" bottom="0.78740157480314965"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
  <sheetViews>
    <sheetView view="pageBreakPreview" zoomScale="75" zoomScaleNormal="75" workbookViewId="0">
      <selection activeCell="C5" sqref="C5:D5"/>
    </sheetView>
  </sheetViews>
  <sheetFormatPr defaultRowHeight="12.75" x14ac:dyDescent="0.2"/>
  <cols>
    <col min="1" max="1" width="15.28515625" style="11" customWidth="1"/>
    <col min="2" max="2" width="25.28515625" style="11" customWidth="1"/>
    <col min="3" max="3" width="32.140625" style="12" customWidth="1"/>
    <col min="4" max="4" width="36.42578125" style="12" customWidth="1"/>
    <col min="5" max="5" width="16.5703125" style="11" customWidth="1"/>
    <col min="6" max="16384" width="9.140625" style="11"/>
  </cols>
  <sheetData>
    <row r="1" spans="1:5" ht="97.5" customHeight="1" x14ac:dyDescent="0.2">
      <c r="C1" s="3"/>
      <c r="D1" s="329" t="s">
        <v>365</v>
      </c>
      <c r="E1" s="329"/>
    </row>
    <row r="2" spans="1:5" ht="18.75" customHeight="1" x14ac:dyDescent="0.2"/>
    <row r="3" spans="1:5" s="56" customFormat="1" ht="38.25" customHeight="1" x14ac:dyDescent="0.3">
      <c r="A3" s="313" t="s">
        <v>366</v>
      </c>
      <c r="B3" s="313"/>
      <c r="C3" s="313"/>
      <c r="D3" s="313"/>
      <c r="E3" s="313"/>
    </row>
    <row r="4" spans="1:5" s="56" customFormat="1" ht="18.75" x14ac:dyDescent="0.3">
      <c r="A4" s="57"/>
      <c r="C4" s="58"/>
      <c r="D4" s="58"/>
    </row>
    <row r="5" spans="1:5" s="59" customFormat="1" ht="54.75" customHeight="1" x14ac:dyDescent="0.3">
      <c r="A5" s="40" t="s">
        <v>22</v>
      </c>
      <c r="B5" s="38" t="s">
        <v>20</v>
      </c>
      <c r="C5" s="315" t="s">
        <v>23</v>
      </c>
      <c r="D5" s="316"/>
      <c r="E5" s="154" t="s">
        <v>185</v>
      </c>
    </row>
    <row r="6" spans="1:5" s="39" customFormat="1" ht="99.75" customHeight="1" x14ac:dyDescent="0.25">
      <c r="A6" s="88">
        <v>801</v>
      </c>
      <c r="B6" s="88" t="s">
        <v>181</v>
      </c>
      <c r="C6" s="311" t="s">
        <v>182</v>
      </c>
      <c r="D6" s="312"/>
      <c r="E6" s="88">
        <v>100</v>
      </c>
    </row>
    <row r="7" spans="1:5" s="39" customFormat="1" ht="84.75" customHeight="1" x14ac:dyDescent="0.25">
      <c r="A7" s="88">
        <v>801</v>
      </c>
      <c r="B7" s="88" t="s">
        <v>183</v>
      </c>
      <c r="C7" s="311" t="s">
        <v>184</v>
      </c>
      <c r="D7" s="312"/>
      <c r="E7" s="88">
        <v>100</v>
      </c>
    </row>
    <row r="8" spans="1:5" s="39" customFormat="1" ht="37.5" customHeight="1" x14ac:dyDescent="0.25">
      <c r="A8" s="88">
        <v>801</v>
      </c>
      <c r="B8" s="88" t="s">
        <v>219</v>
      </c>
      <c r="C8" s="311" t="s">
        <v>301</v>
      </c>
      <c r="D8" s="312"/>
      <c r="E8" s="88">
        <v>100</v>
      </c>
    </row>
    <row r="9" spans="1:5" s="39" customFormat="1" ht="82.5" customHeight="1" x14ac:dyDescent="0.25">
      <c r="A9" s="88">
        <v>801</v>
      </c>
      <c r="B9" s="88" t="s">
        <v>88</v>
      </c>
      <c r="C9" s="311" t="s">
        <v>300</v>
      </c>
      <c r="D9" s="312"/>
      <c r="E9" s="88">
        <v>100</v>
      </c>
    </row>
    <row r="10" spans="1:5" s="39" customFormat="1" ht="34.5" customHeight="1" x14ac:dyDescent="0.25">
      <c r="A10" s="88">
        <v>801</v>
      </c>
      <c r="B10" s="88" t="s">
        <v>92</v>
      </c>
      <c r="C10" s="311" t="s">
        <v>288</v>
      </c>
      <c r="D10" s="312"/>
      <c r="E10" s="88">
        <v>100</v>
      </c>
    </row>
    <row r="11" spans="1:5" s="67" customFormat="1" ht="34.5" customHeight="1" x14ac:dyDescent="0.25">
      <c r="A11" s="167">
        <v>801</v>
      </c>
      <c r="B11" s="167" t="s">
        <v>220</v>
      </c>
      <c r="C11" s="327" t="s">
        <v>221</v>
      </c>
      <c r="D11" s="328"/>
      <c r="E11" s="167">
        <v>100</v>
      </c>
    </row>
    <row r="12" spans="1:5" s="67" customFormat="1" ht="19.5" customHeight="1" x14ac:dyDescent="0.25">
      <c r="A12" s="167">
        <v>801</v>
      </c>
      <c r="B12" s="167" t="s">
        <v>176</v>
      </c>
      <c r="C12" s="327" t="s">
        <v>177</v>
      </c>
      <c r="D12" s="328"/>
      <c r="E12" s="167">
        <v>100</v>
      </c>
    </row>
    <row r="13" spans="1:5" s="67" customFormat="1" ht="62.25" customHeight="1" x14ac:dyDescent="0.25">
      <c r="A13" s="167">
        <v>801</v>
      </c>
      <c r="B13" s="167" t="s">
        <v>222</v>
      </c>
      <c r="C13" s="327" t="s">
        <v>223</v>
      </c>
      <c r="D13" s="328"/>
      <c r="E13" s="167">
        <v>100</v>
      </c>
    </row>
    <row r="14" spans="1:5" s="67" customFormat="1" ht="53.25" customHeight="1" x14ac:dyDescent="0.25">
      <c r="A14" s="167">
        <v>801</v>
      </c>
      <c r="B14" s="167" t="s">
        <v>224</v>
      </c>
      <c r="C14" s="327" t="s">
        <v>225</v>
      </c>
      <c r="D14" s="328"/>
      <c r="E14" s="167">
        <v>100</v>
      </c>
    </row>
    <row r="15" spans="1:5" s="67" customFormat="1" ht="69" customHeight="1" x14ac:dyDescent="0.25">
      <c r="A15" s="167">
        <v>801</v>
      </c>
      <c r="B15" s="167" t="s">
        <v>226</v>
      </c>
      <c r="C15" s="327" t="s">
        <v>227</v>
      </c>
      <c r="D15" s="328"/>
      <c r="E15" s="167">
        <v>100</v>
      </c>
    </row>
    <row r="16" spans="1:5" s="67" customFormat="1" ht="34.5" customHeight="1" x14ac:dyDescent="0.25">
      <c r="A16" s="167">
        <v>801</v>
      </c>
      <c r="B16" s="167" t="s">
        <v>228</v>
      </c>
      <c r="C16" s="327" t="s">
        <v>229</v>
      </c>
      <c r="D16" s="328"/>
      <c r="E16" s="167">
        <v>100</v>
      </c>
    </row>
    <row r="17" spans="1:5" s="39" customFormat="1" ht="34.5" customHeight="1" x14ac:dyDescent="0.25">
      <c r="A17" s="88">
        <v>801</v>
      </c>
      <c r="B17" s="88" t="s">
        <v>89</v>
      </c>
      <c r="C17" s="311" t="s">
        <v>289</v>
      </c>
      <c r="D17" s="312"/>
      <c r="E17" s="88">
        <v>100</v>
      </c>
    </row>
    <row r="18" spans="1:5" s="39" customFormat="1" ht="18.75" customHeight="1" x14ac:dyDescent="0.25">
      <c r="A18" s="88">
        <v>801</v>
      </c>
      <c r="B18" s="88" t="s">
        <v>90</v>
      </c>
      <c r="C18" s="311" t="s">
        <v>290</v>
      </c>
      <c r="D18" s="312"/>
      <c r="E18" s="88">
        <v>100</v>
      </c>
    </row>
    <row r="19" spans="1:5" x14ac:dyDescent="0.2">
      <c r="A19" s="13"/>
      <c r="B19" s="13"/>
      <c r="C19" s="330"/>
      <c r="D19" s="330"/>
    </row>
  </sheetData>
  <mergeCells count="17">
    <mergeCell ref="C19:D19"/>
    <mergeCell ref="C10:D10"/>
    <mergeCell ref="C9:D9"/>
    <mergeCell ref="C17:D17"/>
    <mergeCell ref="C18:D18"/>
    <mergeCell ref="C12:D12"/>
    <mergeCell ref="C15:D15"/>
    <mergeCell ref="C11:D11"/>
    <mergeCell ref="C13:D13"/>
    <mergeCell ref="C14:D14"/>
    <mergeCell ref="A3:E3"/>
    <mergeCell ref="C16:D16"/>
    <mergeCell ref="D1:E1"/>
    <mergeCell ref="C5:D5"/>
    <mergeCell ref="C6:D6"/>
    <mergeCell ref="C8:D8"/>
    <mergeCell ref="C7:D7"/>
  </mergeCells>
  <phoneticPr fontId="3" type="noConversion"/>
  <pageMargins left="0.98425196850393704" right="0.59055118110236227" top="0.78740157480314965" bottom="0.78740157480314965" header="0.51181102362204722" footer="0.51181102362204722"/>
  <pageSetup paperSize="9" scale="69" orientation="portrait" r:id="rId1"/>
  <headerFooter alignWithMargins="0"/>
  <colBreaks count="1" manualBreakCount="1">
    <brk id="5"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9"/>
  <sheetViews>
    <sheetView view="pageBreakPreview" topLeftCell="C25" zoomScale="75" zoomScaleNormal="75" zoomScaleSheetLayoutView="75" workbookViewId="0">
      <selection activeCell="Q39" sqref="Q39"/>
    </sheetView>
  </sheetViews>
  <sheetFormatPr defaultRowHeight="12.75" x14ac:dyDescent="0.2"/>
  <cols>
    <col min="1" max="1" width="17.42578125" customWidth="1"/>
    <col min="2" max="2" width="28.85546875" style="21" customWidth="1"/>
    <col min="3" max="3" width="58" style="22" customWidth="1"/>
    <col min="4" max="5" width="16.42578125" style="22" hidden="1" customWidth="1"/>
    <col min="6" max="8" width="17.42578125" style="21" hidden="1" customWidth="1"/>
    <col min="9" max="9" width="14.140625" hidden="1" customWidth="1"/>
    <col min="10" max="10" width="14.7109375" hidden="1" customWidth="1"/>
    <col min="11" max="12" width="14.7109375" customWidth="1"/>
    <col min="13" max="13" width="5.85546875" customWidth="1"/>
    <col min="14" max="14" width="4.5703125" customWidth="1"/>
    <col min="15" max="15" width="4.7109375" customWidth="1"/>
  </cols>
  <sheetData>
    <row r="1" spans="1:12" s="11" customFormat="1" ht="114" customHeight="1" x14ac:dyDescent="0.2">
      <c r="A1" s="332"/>
      <c r="B1" s="332"/>
      <c r="C1" s="332"/>
      <c r="D1" s="295"/>
      <c r="E1" s="318" t="s">
        <v>420</v>
      </c>
      <c r="F1" s="331"/>
      <c r="G1" s="334" t="s">
        <v>433</v>
      </c>
      <c r="H1" s="334"/>
      <c r="I1" s="334"/>
      <c r="J1" s="334"/>
      <c r="K1" s="334" t="s">
        <v>433</v>
      </c>
      <c r="L1" s="334"/>
    </row>
    <row r="2" spans="1:12" s="11" customFormat="1" ht="19.5" customHeight="1" x14ac:dyDescent="0.2">
      <c r="B2" s="14"/>
      <c r="C2" s="15"/>
      <c r="D2" s="139"/>
      <c r="E2" s="228"/>
      <c r="F2" s="151"/>
      <c r="G2" s="254"/>
      <c r="H2" s="254"/>
    </row>
    <row r="3" spans="1:12" s="59" customFormat="1" ht="36" customHeight="1" x14ac:dyDescent="0.3">
      <c r="A3" s="333" t="s">
        <v>383</v>
      </c>
      <c r="B3" s="333"/>
      <c r="C3" s="333"/>
      <c r="D3" s="333"/>
      <c r="E3" s="333"/>
      <c r="F3" s="333"/>
      <c r="G3" s="333"/>
      <c r="H3" s="333"/>
    </row>
    <row r="4" spans="1:12" s="59" customFormat="1" ht="18" customHeight="1" x14ac:dyDescent="0.3">
      <c r="A4" s="148"/>
      <c r="B4" s="149"/>
      <c r="C4" s="149"/>
      <c r="D4" s="149"/>
      <c r="E4" s="229"/>
      <c r="F4" s="149"/>
      <c r="G4" s="153"/>
      <c r="H4" s="153"/>
    </row>
    <row r="5" spans="1:12" s="11" customFormat="1" ht="15.75" x14ac:dyDescent="0.2">
      <c r="A5" s="16"/>
      <c r="B5" s="17"/>
      <c r="C5" s="18"/>
      <c r="D5" s="18"/>
      <c r="E5" s="18"/>
      <c r="F5" s="19" t="s">
        <v>62</v>
      </c>
      <c r="G5" s="255"/>
      <c r="H5" s="255"/>
    </row>
    <row r="6" spans="1:12" s="59" customFormat="1" ht="75" x14ac:dyDescent="0.3">
      <c r="A6" s="38" t="s">
        <v>24</v>
      </c>
      <c r="B6" s="38" t="s">
        <v>25</v>
      </c>
      <c r="C6" s="38" t="s">
        <v>21</v>
      </c>
      <c r="D6" s="38" t="s">
        <v>26</v>
      </c>
      <c r="E6" s="38" t="s">
        <v>332</v>
      </c>
      <c r="F6" s="38" t="s">
        <v>338</v>
      </c>
      <c r="G6" s="44" t="s">
        <v>332</v>
      </c>
      <c r="H6" s="44" t="s">
        <v>338</v>
      </c>
      <c r="I6" s="282" t="s">
        <v>332</v>
      </c>
      <c r="J6" s="282" t="s">
        <v>338</v>
      </c>
      <c r="K6" s="282" t="s">
        <v>332</v>
      </c>
      <c r="L6" s="282" t="s">
        <v>338</v>
      </c>
    </row>
    <row r="7" spans="1:12" s="20" customFormat="1" ht="15.75" x14ac:dyDescent="0.25">
      <c r="A7" s="108">
        <v>1</v>
      </c>
      <c r="B7" s="108">
        <v>2</v>
      </c>
      <c r="C7" s="108">
        <v>3</v>
      </c>
      <c r="D7" s="108">
        <v>4</v>
      </c>
      <c r="E7" s="108"/>
      <c r="F7" s="108">
        <v>4</v>
      </c>
      <c r="G7" s="75"/>
      <c r="H7" s="75"/>
      <c r="I7" s="281"/>
      <c r="J7" s="281"/>
      <c r="K7" s="281"/>
      <c r="L7" s="281"/>
    </row>
    <row r="8" spans="1:12" s="59" customFormat="1" ht="18.75" x14ac:dyDescent="0.3">
      <c r="A8" s="109" t="s">
        <v>115</v>
      </c>
      <c r="B8" s="104" t="s">
        <v>116</v>
      </c>
      <c r="C8" s="110" t="s">
        <v>117</v>
      </c>
      <c r="D8" s="111">
        <f t="shared" ref="D8:J8" si="0">D9+D20</f>
        <v>0</v>
      </c>
      <c r="E8" s="111">
        <f t="shared" si="0"/>
        <v>-67.199999999999989</v>
      </c>
      <c r="F8" s="111">
        <f t="shared" si="0"/>
        <v>2760</v>
      </c>
      <c r="G8" s="111">
        <f t="shared" si="0"/>
        <v>817.8</v>
      </c>
      <c r="H8" s="111">
        <f t="shared" si="0"/>
        <v>3577.8</v>
      </c>
      <c r="I8" s="283">
        <f t="shared" si="0"/>
        <v>41</v>
      </c>
      <c r="J8" s="283">
        <f t="shared" si="0"/>
        <v>3618.8</v>
      </c>
      <c r="K8" s="283">
        <f t="shared" ref="K8:L8" si="1">K9+K20</f>
        <v>2130.1999999999998</v>
      </c>
      <c r="L8" s="283">
        <f t="shared" si="1"/>
        <v>5749</v>
      </c>
    </row>
    <row r="9" spans="1:12" s="59" customFormat="1" ht="18.75" x14ac:dyDescent="0.3">
      <c r="A9" s="109"/>
      <c r="B9" s="104"/>
      <c r="C9" s="110" t="s">
        <v>118</v>
      </c>
      <c r="D9" s="111">
        <f>D10+D12+D14+D17</f>
        <v>0</v>
      </c>
      <c r="E9" s="111">
        <f t="shared" ref="E9:J9" si="2">E10+E12+E14</f>
        <v>-282.2</v>
      </c>
      <c r="F9" s="111">
        <f t="shared" si="2"/>
        <v>2545</v>
      </c>
      <c r="G9" s="111">
        <f t="shared" si="2"/>
        <v>0</v>
      </c>
      <c r="H9" s="111">
        <f t="shared" si="2"/>
        <v>2545</v>
      </c>
      <c r="I9" s="283">
        <f t="shared" si="2"/>
        <v>1</v>
      </c>
      <c r="J9" s="283">
        <f t="shared" si="2"/>
        <v>2546</v>
      </c>
      <c r="K9" s="283">
        <f t="shared" ref="K9:L9" si="3">K10+K12+K14</f>
        <v>23</v>
      </c>
      <c r="L9" s="283">
        <f t="shared" si="3"/>
        <v>2569</v>
      </c>
    </row>
    <row r="10" spans="1:12" s="8" customFormat="1" ht="18.75" x14ac:dyDescent="0.3">
      <c r="A10" s="109" t="s">
        <v>115</v>
      </c>
      <c r="B10" s="104" t="s">
        <v>230</v>
      </c>
      <c r="C10" s="110" t="s">
        <v>231</v>
      </c>
      <c r="D10" s="111">
        <f t="shared" ref="D10:L10" si="4">D11</f>
        <v>0</v>
      </c>
      <c r="E10" s="111">
        <f t="shared" si="4"/>
        <v>102.5</v>
      </c>
      <c r="F10" s="111">
        <f t="shared" si="4"/>
        <v>220</v>
      </c>
      <c r="G10" s="111">
        <f t="shared" si="4"/>
        <v>0</v>
      </c>
      <c r="H10" s="111">
        <f t="shared" si="4"/>
        <v>220</v>
      </c>
      <c r="I10" s="293">
        <f t="shared" si="4"/>
        <v>0</v>
      </c>
      <c r="J10" s="293">
        <f t="shared" si="4"/>
        <v>220</v>
      </c>
      <c r="K10" s="293">
        <f t="shared" si="4"/>
        <v>23</v>
      </c>
      <c r="L10" s="293">
        <f t="shared" si="4"/>
        <v>243</v>
      </c>
    </row>
    <row r="11" spans="1:12" s="59" customFormat="1" ht="18.75" x14ac:dyDescent="0.3">
      <c r="A11" s="97" t="s">
        <v>119</v>
      </c>
      <c r="B11" s="98" t="s">
        <v>27</v>
      </c>
      <c r="C11" s="99" t="s">
        <v>28</v>
      </c>
      <c r="D11" s="94"/>
      <c r="E11" s="94">
        <v>102.5</v>
      </c>
      <c r="F11" s="100">
        <v>220</v>
      </c>
      <c r="G11" s="100"/>
      <c r="H11" s="100">
        <f>F11+G11</f>
        <v>220</v>
      </c>
      <c r="I11" s="283"/>
      <c r="J11" s="283">
        <f>H11+I11</f>
        <v>220</v>
      </c>
      <c r="K11" s="283">
        <v>23</v>
      </c>
      <c r="L11" s="283">
        <f>J11+K11</f>
        <v>243</v>
      </c>
    </row>
    <row r="12" spans="1:12" s="59" customFormat="1" ht="18.75" x14ac:dyDescent="0.3">
      <c r="A12" s="101" t="s">
        <v>115</v>
      </c>
      <c r="B12" s="103" t="s">
        <v>29</v>
      </c>
      <c r="C12" s="112" t="s">
        <v>30</v>
      </c>
      <c r="D12" s="113">
        <f>D13</f>
        <v>0</v>
      </c>
      <c r="E12" s="113">
        <f>E13</f>
        <v>0</v>
      </c>
      <c r="F12" s="113">
        <f>F13</f>
        <v>0</v>
      </c>
      <c r="G12" s="113"/>
      <c r="H12" s="113"/>
      <c r="I12" s="283">
        <f>I13</f>
        <v>1</v>
      </c>
      <c r="J12" s="283">
        <f>J13</f>
        <v>1</v>
      </c>
      <c r="K12" s="283">
        <f>K13</f>
        <v>0</v>
      </c>
      <c r="L12" s="283">
        <f>L13</f>
        <v>1</v>
      </c>
    </row>
    <row r="13" spans="1:12" s="60" customFormat="1" ht="21" customHeight="1" x14ac:dyDescent="0.3">
      <c r="A13" s="97" t="s">
        <v>119</v>
      </c>
      <c r="B13" s="98" t="s">
        <v>234</v>
      </c>
      <c r="C13" s="99" t="s">
        <v>31</v>
      </c>
      <c r="D13" s="94"/>
      <c r="E13" s="94"/>
      <c r="F13" s="100"/>
      <c r="G13" s="100"/>
      <c r="H13" s="100"/>
      <c r="I13" s="283">
        <v>1</v>
      </c>
      <c r="J13" s="283">
        <v>1</v>
      </c>
      <c r="K13" s="283"/>
      <c r="L13" s="283">
        <v>1</v>
      </c>
    </row>
    <row r="14" spans="1:12" s="59" customFormat="1" ht="20.25" customHeight="1" x14ac:dyDescent="0.3">
      <c r="A14" s="101" t="s">
        <v>115</v>
      </c>
      <c r="B14" s="103" t="s">
        <v>32</v>
      </c>
      <c r="C14" s="112" t="s">
        <v>33</v>
      </c>
      <c r="D14" s="113">
        <f t="shared" ref="D14:J14" si="5">D15+D16</f>
        <v>0</v>
      </c>
      <c r="E14" s="113">
        <f t="shared" si="5"/>
        <v>-384.7</v>
      </c>
      <c r="F14" s="113">
        <f t="shared" si="5"/>
        <v>2325</v>
      </c>
      <c r="G14" s="113">
        <f t="shared" si="5"/>
        <v>0</v>
      </c>
      <c r="H14" s="113">
        <f t="shared" si="5"/>
        <v>2325</v>
      </c>
      <c r="I14" s="284">
        <f t="shared" si="5"/>
        <v>0</v>
      </c>
      <c r="J14" s="283">
        <f t="shared" si="5"/>
        <v>2325</v>
      </c>
      <c r="K14" s="283">
        <f t="shared" ref="K14:L14" si="6">K15+K16</f>
        <v>0</v>
      </c>
      <c r="L14" s="283">
        <f t="shared" si="6"/>
        <v>2325</v>
      </c>
    </row>
    <row r="15" spans="1:12" s="8" customFormat="1" ht="21.75" customHeight="1" x14ac:dyDescent="0.3">
      <c r="A15" s="97" t="s">
        <v>119</v>
      </c>
      <c r="B15" s="75" t="s">
        <v>232</v>
      </c>
      <c r="C15" s="85" t="s">
        <v>120</v>
      </c>
      <c r="D15" s="114"/>
      <c r="E15" s="114">
        <v>15.3</v>
      </c>
      <c r="F15" s="100">
        <v>146</v>
      </c>
      <c r="G15" s="100"/>
      <c r="H15" s="100">
        <f>F15+G15</f>
        <v>146</v>
      </c>
      <c r="I15" s="293"/>
      <c r="J15" s="293">
        <f>H15+I15</f>
        <v>146</v>
      </c>
      <c r="K15" s="293">
        <v>60</v>
      </c>
      <c r="L15" s="293">
        <f>J15+K15</f>
        <v>206</v>
      </c>
    </row>
    <row r="16" spans="1:12" s="8" customFormat="1" ht="21" customHeight="1" x14ac:dyDescent="0.3">
      <c r="A16" s="97" t="s">
        <v>119</v>
      </c>
      <c r="B16" s="75" t="s">
        <v>233</v>
      </c>
      <c r="C16" s="85" t="s">
        <v>121</v>
      </c>
      <c r="D16" s="100"/>
      <c r="E16" s="100">
        <v>-400</v>
      </c>
      <c r="F16" s="100">
        <v>2179</v>
      </c>
      <c r="G16" s="100"/>
      <c r="H16" s="100">
        <f>F16+G16</f>
        <v>2179</v>
      </c>
      <c r="I16" s="293"/>
      <c r="J16" s="293">
        <f>H16+I16</f>
        <v>2179</v>
      </c>
      <c r="K16" s="293">
        <v>-60</v>
      </c>
      <c r="L16" s="293">
        <f>J16+K16</f>
        <v>2119</v>
      </c>
    </row>
    <row r="17" spans="1:12" s="60" customFormat="1" ht="18.75" x14ac:dyDescent="0.3">
      <c r="A17" s="101" t="s">
        <v>115</v>
      </c>
      <c r="B17" s="102" t="s">
        <v>122</v>
      </c>
      <c r="C17" s="84" t="s">
        <v>123</v>
      </c>
      <c r="D17" s="115"/>
      <c r="E17" s="115"/>
      <c r="F17" s="115"/>
      <c r="G17" s="115"/>
      <c r="H17" s="115"/>
      <c r="I17" s="284"/>
      <c r="J17" s="284"/>
      <c r="K17" s="284"/>
      <c r="L17" s="284"/>
    </row>
    <row r="18" spans="1:12" s="60" customFormat="1" ht="18.75" hidden="1" x14ac:dyDescent="0.3">
      <c r="A18" s="101" t="s">
        <v>115</v>
      </c>
      <c r="B18" s="102"/>
      <c r="C18" s="84"/>
      <c r="D18" s="115"/>
      <c r="E18" s="111">
        <f>E19</f>
        <v>0</v>
      </c>
      <c r="F18" s="111">
        <f>F19</f>
        <v>0</v>
      </c>
      <c r="G18" s="111"/>
      <c r="H18" s="111"/>
      <c r="I18" s="284"/>
      <c r="J18" s="284"/>
      <c r="K18" s="284"/>
      <c r="L18" s="284"/>
    </row>
    <row r="19" spans="1:12" s="60" customFormat="1" ht="18.75" hidden="1" x14ac:dyDescent="0.3">
      <c r="A19" s="97" t="s">
        <v>76</v>
      </c>
      <c r="B19" s="75"/>
      <c r="C19" s="85"/>
      <c r="D19" s="115"/>
      <c r="E19" s="111"/>
      <c r="F19" s="111"/>
      <c r="G19" s="111"/>
      <c r="H19" s="111"/>
      <c r="I19" s="284"/>
      <c r="J19" s="284"/>
      <c r="K19" s="284"/>
      <c r="L19" s="284"/>
    </row>
    <row r="20" spans="1:12" s="60" customFormat="1" ht="17.25" customHeight="1" x14ac:dyDescent="0.3">
      <c r="A20" s="97"/>
      <c r="B20" s="75"/>
      <c r="C20" s="84" t="s">
        <v>124</v>
      </c>
      <c r="D20" s="115">
        <f>D21+D23+D27</f>
        <v>0</v>
      </c>
      <c r="E20" s="115">
        <f t="shared" ref="E20:J20" si="7">E21+E23+E25</f>
        <v>215</v>
      </c>
      <c r="F20" s="115">
        <f t="shared" si="7"/>
        <v>215</v>
      </c>
      <c r="G20" s="115">
        <f t="shared" si="7"/>
        <v>817.8</v>
      </c>
      <c r="H20" s="115">
        <f t="shared" si="7"/>
        <v>1032.8</v>
      </c>
      <c r="I20" s="284">
        <f t="shared" si="7"/>
        <v>40</v>
      </c>
      <c r="J20" s="284">
        <f t="shared" si="7"/>
        <v>1072.8</v>
      </c>
      <c r="K20" s="284">
        <f t="shared" ref="K20:L20" si="8">K21+K23+K25</f>
        <v>2107.1999999999998</v>
      </c>
      <c r="L20" s="284">
        <f t="shared" si="8"/>
        <v>3180</v>
      </c>
    </row>
    <row r="21" spans="1:12" s="59" customFormat="1" ht="32.25" x14ac:dyDescent="0.3">
      <c r="A21" s="101" t="s">
        <v>115</v>
      </c>
      <c r="B21" s="103" t="s">
        <v>34</v>
      </c>
      <c r="C21" s="112" t="s">
        <v>35</v>
      </c>
      <c r="D21" s="113">
        <f t="shared" ref="D21:L21" si="9">D22</f>
        <v>0</v>
      </c>
      <c r="E21" s="113">
        <f t="shared" si="9"/>
        <v>65</v>
      </c>
      <c r="F21" s="113">
        <f t="shared" si="9"/>
        <v>65</v>
      </c>
      <c r="G21" s="113">
        <f t="shared" si="9"/>
        <v>0</v>
      </c>
      <c r="H21" s="113">
        <f t="shared" si="9"/>
        <v>65</v>
      </c>
      <c r="I21" s="283">
        <f t="shared" si="9"/>
        <v>40</v>
      </c>
      <c r="J21" s="283">
        <f t="shared" si="9"/>
        <v>105</v>
      </c>
      <c r="K21" s="283">
        <f t="shared" si="9"/>
        <v>25</v>
      </c>
      <c r="L21" s="283">
        <f t="shared" si="9"/>
        <v>130</v>
      </c>
    </row>
    <row r="22" spans="1:12" s="59" customFormat="1" ht="78" customHeight="1" x14ac:dyDescent="0.3">
      <c r="A22" s="97" t="s">
        <v>76</v>
      </c>
      <c r="B22" s="98" t="s">
        <v>421</v>
      </c>
      <c r="C22" s="99" t="s">
        <v>422</v>
      </c>
      <c r="D22" s="100"/>
      <c r="E22" s="100">
        <v>65</v>
      </c>
      <c r="F22" s="100">
        <v>65</v>
      </c>
      <c r="G22" s="100"/>
      <c r="H22" s="100">
        <f>F22+G22</f>
        <v>65</v>
      </c>
      <c r="I22" s="283">
        <v>40</v>
      </c>
      <c r="J22" s="283">
        <f>H22+I22</f>
        <v>105</v>
      </c>
      <c r="K22" s="283">
        <v>25</v>
      </c>
      <c r="L22" s="283">
        <f>J22+K22</f>
        <v>130</v>
      </c>
    </row>
    <row r="23" spans="1:12" s="60" customFormat="1" ht="31.5" hidden="1" x14ac:dyDescent="0.3">
      <c r="A23" s="101" t="s">
        <v>115</v>
      </c>
      <c r="B23" s="103" t="s">
        <v>36</v>
      </c>
      <c r="C23" s="110" t="s">
        <v>128</v>
      </c>
      <c r="D23" s="113">
        <f>D24</f>
        <v>0</v>
      </c>
      <c r="E23" s="113"/>
      <c r="F23" s="113"/>
      <c r="G23" s="113"/>
      <c r="H23" s="113"/>
      <c r="I23" s="284"/>
      <c r="J23" s="284"/>
      <c r="K23" s="284"/>
      <c r="L23" s="284"/>
    </row>
    <row r="24" spans="1:12" s="59" customFormat="1" ht="18.75" hidden="1" x14ac:dyDescent="0.3">
      <c r="A24" s="97" t="s">
        <v>76</v>
      </c>
      <c r="B24" s="98" t="s">
        <v>256</v>
      </c>
      <c r="C24" s="119" t="s">
        <v>257</v>
      </c>
      <c r="D24" s="100"/>
      <c r="E24" s="100"/>
      <c r="F24" s="100"/>
      <c r="G24" s="100"/>
      <c r="H24" s="100"/>
      <c r="I24" s="283"/>
      <c r="J24" s="283"/>
      <c r="K24" s="283"/>
      <c r="L24" s="283"/>
    </row>
    <row r="25" spans="1:12" s="59" customFormat="1" ht="78.75" x14ac:dyDescent="0.3">
      <c r="A25" s="101" t="s">
        <v>76</v>
      </c>
      <c r="B25" s="103" t="s">
        <v>404</v>
      </c>
      <c r="C25" s="110" t="s">
        <v>398</v>
      </c>
      <c r="D25" s="113"/>
      <c r="E25" s="113">
        <f t="shared" ref="E25:L25" si="10">E26</f>
        <v>150</v>
      </c>
      <c r="F25" s="113">
        <f t="shared" si="10"/>
        <v>150</v>
      </c>
      <c r="G25" s="113">
        <f t="shared" si="10"/>
        <v>817.8</v>
      </c>
      <c r="H25" s="113">
        <f t="shared" si="10"/>
        <v>967.8</v>
      </c>
      <c r="I25" s="283">
        <f t="shared" si="10"/>
        <v>0</v>
      </c>
      <c r="J25" s="283">
        <f t="shared" si="10"/>
        <v>967.8</v>
      </c>
      <c r="K25" s="283">
        <f t="shared" si="10"/>
        <v>2082.1999999999998</v>
      </c>
      <c r="L25" s="283">
        <f t="shared" si="10"/>
        <v>3050</v>
      </c>
    </row>
    <row r="26" spans="1:12" s="59" customFormat="1" ht="63" x14ac:dyDescent="0.3">
      <c r="A26" s="97" t="s">
        <v>76</v>
      </c>
      <c r="B26" s="98" t="s">
        <v>397</v>
      </c>
      <c r="C26" s="119" t="s">
        <v>398</v>
      </c>
      <c r="D26" s="100"/>
      <c r="E26" s="100">
        <v>150</v>
      </c>
      <c r="F26" s="100">
        <v>150</v>
      </c>
      <c r="G26" s="100">
        <v>817.8</v>
      </c>
      <c r="H26" s="100">
        <f>F26+G26</f>
        <v>967.8</v>
      </c>
      <c r="I26" s="283"/>
      <c r="J26" s="283">
        <f>H26+I26</f>
        <v>967.8</v>
      </c>
      <c r="K26" s="283">
        <v>2082.1999999999998</v>
      </c>
      <c r="L26" s="283">
        <f>J26+K26</f>
        <v>3050</v>
      </c>
    </row>
    <row r="27" spans="1:12" s="59" customFormat="1" ht="18.75" hidden="1" x14ac:dyDescent="0.3">
      <c r="A27" s="101" t="s">
        <v>115</v>
      </c>
      <c r="B27" s="103" t="s">
        <v>258</v>
      </c>
      <c r="C27" s="110" t="s">
        <v>259</v>
      </c>
      <c r="D27" s="113">
        <f>D28</f>
        <v>0</v>
      </c>
      <c r="E27" s="113"/>
      <c r="F27" s="113"/>
      <c r="G27" s="113"/>
      <c r="H27" s="113"/>
      <c r="I27" s="283"/>
      <c r="J27" s="283"/>
      <c r="K27" s="283"/>
      <c r="L27" s="283"/>
    </row>
    <row r="28" spans="1:12" s="59" customFormat="1" ht="31.5" hidden="1" x14ac:dyDescent="0.3">
      <c r="A28" s="97" t="s">
        <v>76</v>
      </c>
      <c r="B28" s="98" t="s">
        <v>260</v>
      </c>
      <c r="C28" s="119" t="s">
        <v>261</v>
      </c>
      <c r="D28" s="100"/>
      <c r="E28" s="100"/>
      <c r="F28" s="100"/>
      <c r="G28" s="100"/>
      <c r="H28" s="100"/>
      <c r="I28" s="283"/>
      <c r="J28" s="283"/>
      <c r="K28" s="283"/>
      <c r="L28" s="283"/>
    </row>
    <row r="29" spans="1:12" s="60" customFormat="1" ht="18.75" x14ac:dyDescent="0.3">
      <c r="A29" s="101" t="s">
        <v>115</v>
      </c>
      <c r="B29" s="103" t="s">
        <v>37</v>
      </c>
      <c r="C29" s="112" t="s">
        <v>125</v>
      </c>
      <c r="D29" s="113">
        <f t="shared" ref="D29:L29" si="11">D30</f>
        <v>0</v>
      </c>
      <c r="E29" s="113">
        <f t="shared" si="11"/>
        <v>1506.9</v>
      </c>
      <c r="F29" s="113">
        <f t="shared" si="11"/>
        <v>4270.7999999999993</v>
      </c>
      <c r="G29" s="113">
        <f t="shared" si="11"/>
        <v>371.7</v>
      </c>
      <c r="H29" s="113">
        <f t="shared" si="11"/>
        <v>4642.5</v>
      </c>
      <c r="I29" s="284">
        <f t="shared" si="11"/>
        <v>352</v>
      </c>
      <c r="J29" s="284">
        <f t="shared" si="11"/>
        <v>4994.5</v>
      </c>
      <c r="K29" s="284">
        <f t="shared" si="11"/>
        <v>1301</v>
      </c>
      <c r="L29" s="284">
        <f t="shared" si="11"/>
        <v>6295.5</v>
      </c>
    </row>
    <row r="30" spans="1:12" s="60" customFormat="1" ht="31.5" x14ac:dyDescent="0.3">
      <c r="A30" s="101" t="s">
        <v>115</v>
      </c>
      <c r="B30" s="103" t="s">
        <v>126</v>
      </c>
      <c r="C30" s="84" t="s">
        <v>38</v>
      </c>
      <c r="D30" s="113">
        <f>D31+D39</f>
        <v>0</v>
      </c>
      <c r="E30" s="113">
        <f>E31+E32+E35+E36+E39</f>
        <v>1506.9</v>
      </c>
      <c r="F30" s="113">
        <f t="shared" ref="F30:L30" si="12">F31+F35+F39</f>
        <v>4270.7999999999993</v>
      </c>
      <c r="G30" s="113">
        <f t="shared" si="12"/>
        <v>371.7</v>
      </c>
      <c r="H30" s="113">
        <f t="shared" si="12"/>
        <v>4642.5</v>
      </c>
      <c r="I30" s="284">
        <f t="shared" si="12"/>
        <v>352</v>
      </c>
      <c r="J30" s="284">
        <f t="shared" si="12"/>
        <v>4994.5</v>
      </c>
      <c r="K30" s="284">
        <f t="shared" si="12"/>
        <v>1301</v>
      </c>
      <c r="L30" s="284">
        <f t="shared" si="12"/>
        <v>6295.5</v>
      </c>
    </row>
    <row r="31" spans="1:12" s="60" customFormat="1" ht="31.5" x14ac:dyDescent="0.3">
      <c r="A31" s="101" t="s">
        <v>115</v>
      </c>
      <c r="B31" s="103" t="s">
        <v>392</v>
      </c>
      <c r="C31" s="84" t="s">
        <v>294</v>
      </c>
      <c r="D31" s="113">
        <f t="shared" ref="D31:J31" si="13">D33</f>
        <v>0</v>
      </c>
      <c r="E31" s="113">
        <f t="shared" si="13"/>
        <v>2798.1</v>
      </c>
      <c r="F31" s="113">
        <f t="shared" si="13"/>
        <v>2798.1</v>
      </c>
      <c r="G31" s="113">
        <f t="shared" si="13"/>
        <v>0</v>
      </c>
      <c r="H31" s="113">
        <f t="shared" si="13"/>
        <v>2798.1</v>
      </c>
      <c r="I31" s="284">
        <f t="shared" si="13"/>
        <v>0</v>
      </c>
      <c r="J31" s="284">
        <f t="shared" si="13"/>
        <v>2798.1</v>
      </c>
      <c r="K31" s="284">
        <f t="shared" ref="K31:L31" si="14">K33</f>
        <v>0</v>
      </c>
      <c r="L31" s="284">
        <f t="shared" si="14"/>
        <v>2798.1</v>
      </c>
    </row>
    <row r="32" spans="1:12" s="60" customFormat="1" ht="31.5" x14ac:dyDescent="0.3">
      <c r="A32" s="101" t="s">
        <v>115</v>
      </c>
      <c r="B32" s="103" t="s">
        <v>346</v>
      </c>
      <c r="C32" s="84" t="s">
        <v>294</v>
      </c>
      <c r="D32" s="113">
        <f>D34</f>
        <v>0</v>
      </c>
      <c r="E32" s="113">
        <f>E34</f>
        <v>-2698.1</v>
      </c>
      <c r="F32" s="113">
        <v>0</v>
      </c>
      <c r="G32" s="113"/>
      <c r="H32" s="113">
        <v>0</v>
      </c>
      <c r="I32" s="284"/>
      <c r="J32" s="284">
        <v>0</v>
      </c>
      <c r="K32" s="284"/>
      <c r="L32" s="284">
        <v>0</v>
      </c>
    </row>
    <row r="33" spans="1:16" s="59" customFormat="1" ht="39" customHeight="1" x14ac:dyDescent="0.3">
      <c r="A33" s="97" t="s">
        <v>76</v>
      </c>
      <c r="B33" s="98" t="s">
        <v>391</v>
      </c>
      <c r="C33" s="85" t="s">
        <v>295</v>
      </c>
      <c r="D33" s="100"/>
      <c r="E33" s="100">
        <v>2798.1</v>
      </c>
      <c r="F33" s="100">
        <v>2798.1</v>
      </c>
      <c r="G33" s="100"/>
      <c r="H33" s="100">
        <f>F33+G33</f>
        <v>2798.1</v>
      </c>
      <c r="I33" s="283"/>
      <c r="J33" s="283">
        <f>H33+I33</f>
        <v>2798.1</v>
      </c>
      <c r="K33" s="283"/>
      <c r="L33" s="283">
        <f>J33+K33</f>
        <v>2798.1</v>
      </c>
    </row>
    <row r="34" spans="1:16" s="59" customFormat="1" ht="39" hidden="1" customHeight="1" x14ac:dyDescent="0.3">
      <c r="A34" s="97" t="s">
        <v>76</v>
      </c>
      <c r="B34" s="98" t="s">
        <v>352</v>
      </c>
      <c r="C34" s="85" t="s">
        <v>295</v>
      </c>
      <c r="D34" s="100"/>
      <c r="E34" s="100">
        <v>-2698.1</v>
      </c>
      <c r="F34" s="100">
        <v>0</v>
      </c>
      <c r="G34" s="100"/>
      <c r="H34" s="100">
        <f>F34+G34</f>
        <v>0</v>
      </c>
      <c r="I34" s="283"/>
      <c r="J34" s="283">
        <f>H34+I34</f>
        <v>0</v>
      </c>
      <c r="K34" s="283"/>
      <c r="L34" s="283">
        <f>J34+K34</f>
        <v>0</v>
      </c>
    </row>
    <row r="35" spans="1:16" s="59" customFormat="1" ht="31.5" customHeight="1" x14ac:dyDescent="0.3">
      <c r="A35" s="101" t="s">
        <v>115</v>
      </c>
      <c r="B35" s="103" t="s">
        <v>390</v>
      </c>
      <c r="C35" s="84" t="s">
        <v>286</v>
      </c>
      <c r="D35" s="113">
        <f t="shared" ref="D35:J35" si="15">D38</f>
        <v>0</v>
      </c>
      <c r="E35" s="113">
        <f t="shared" si="15"/>
        <v>122.7</v>
      </c>
      <c r="F35" s="113">
        <f t="shared" si="15"/>
        <v>122.7</v>
      </c>
      <c r="G35" s="113">
        <f t="shared" si="15"/>
        <v>0</v>
      </c>
      <c r="H35" s="113">
        <f t="shared" si="15"/>
        <v>122.7</v>
      </c>
      <c r="I35" s="283">
        <f t="shared" si="15"/>
        <v>0</v>
      </c>
      <c r="J35" s="283">
        <f t="shared" si="15"/>
        <v>122.7</v>
      </c>
      <c r="K35" s="283">
        <f t="shared" ref="K35:L35" si="16">K38</f>
        <v>0</v>
      </c>
      <c r="L35" s="283">
        <f t="shared" si="16"/>
        <v>122.7</v>
      </c>
    </row>
    <row r="36" spans="1:16" s="59" customFormat="1" ht="31.5" hidden="1" customHeight="1" x14ac:dyDescent="0.3">
      <c r="A36" s="101" t="s">
        <v>115</v>
      </c>
      <c r="B36" s="103" t="s">
        <v>354</v>
      </c>
      <c r="C36" s="84" t="s">
        <v>286</v>
      </c>
      <c r="D36" s="113">
        <f>D39</f>
        <v>0</v>
      </c>
      <c r="E36" s="113">
        <f>E37</f>
        <v>-65.8</v>
      </c>
      <c r="F36" s="113">
        <v>0</v>
      </c>
      <c r="G36" s="113"/>
      <c r="H36" s="113">
        <v>0</v>
      </c>
      <c r="I36" s="283"/>
      <c r="J36" s="283">
        <v>0</v>
      </c>
      <c r="K36" s="283"/>
      <c r="L36" s="283">
        <v>0</v>
      </c>
    </row>
    <row r="37" spans="1:16" s="59" customFormat="1" ht="31.5" hidden="1" customHeight="1" x14ac:dyDescent="0.3">
      <c r="A37" s="97" t="s">
        <v>76</v>
      </c>
      <c r="B37" s="98" t="s">
        <v>348</v>
      </c>
      <c r="C37" s="85" t="s">
        <v>287</v>
      </c>
      <c r="D37" s="100"/>
      <c r="E37" s="100">
        <v>-65.8</v>
      </c>
      <c r="F37" s="113">
        <v>0</v>
      </c>
      <c r="G37" s="113"/>
      <c r="H37" s="113">
        <f>F37+G37</f>
        <v>0</v>
      </c>
      <c r="I37" s="283"/>
      <c r="J37" s="283">
        <f>H37+I37</f>
        <v>0</v>
      </c>
      <c r="K37" s="283"/>
      <c r="L37" s="283">
        <f>J37+K37</f>
        <v>0</v>
      </c>
    </row>
    <row r="38" spans="1:16" s="59" customFormat="1" ht="51" customHeight="1" x14ac:dyDescent="0.3">
      <c r="A38" s="97" t="s">
        <v>76</v>
      </c>
      <c r="B38" s="98" t="s">
        <v>389</v>
      </c>
      <c r="C38" s="85" t="s">
        <v>287</v>
      </c>
      <c r="D38" s="100"/>
      <c r="E38" s="100">
        <v>122.7</v>
      </c>
      <c r="F38" s="100">
        <v>122.7</v>
      </c>
      <c r="G38" s="100"/>
      <c r="H38" s="100">
        <f>F38+G38</f>
        <v>122.7</v>
      </c>
      <c r="I38" s="283"/>
      <c r="J38" s="283">
        <f>H38+I38</f>
        <v>122.7</v>
      </c>
      <c r="K38" s="283"/>
      <c r="L38" s="283">
        <f>J38+K38</f>
        <v>122.7</v>
      </c>
    </row>
    <row r="39" spans="1:16" s="60" customFormat="1" ht="78.75" x14ac:dyDescent="0.3">
      <c r="A39" s="101" t="s">
        <v>115</v>
      </c>
      <c r="B39" s="103" t="s">
        <v>401</v>
      </c>
      <c r="C39" s="85" t="s">
        <v>297</v>
      </c>
      <c r="D39" s="113">
        <f>D40</f>
        <v>0</v>
      </c>
      <c r="E39" s="113">
        <f t="shared" ref="E39:J39" si="17">E40+E41+E42</f>
        <v>1350</v>
      </c>
      <c r="F39" s="113">
        <f t="shared" si="17"/>
        <v>1350</v>
      </c>
      <c r="G39" s="113">
        <f t="shared" si="17"/>
        <v>371.7</v>
      </c>
      <c r="H39" s="113">
        <f t="shared" si="17"/>
        <v>1721.7</v>
      </c>
      <c r="I39" s="284">
        <f t="shared" si="17"/>
        <v>352</v>
      </c>
      <c r="J39" s="284">
        <f t="shared" si="17"/>
        <v>2073.6999999999998</v>
      </c>
      <c r="K39" s="284">
        <f t="shared" ref="K39:L39" si="18">K40+K41+K42</f>
        <v>1301</v>
      </c>
      <c r="L39" s="284">
        <f t="shared" si="18"/>
        <v>3374.7</v>
      </c>
    </row>
    <row r="40" spans="1:16" s="59" customFormat="1" ht="66.75" customHeight="1" x14ac:dyDescent="0.3">
      <c r="A40" s="97" t="s">
        <v>76</v>
      </c>
      <c r="B40" s="98" t="s">
        <v>402</v>
      </c>
      <c r="C40" s="85" t="s">
        <v>297</v>
      </c>
      <c r="D40" s="100"/>
      <c r="E40" s="100">
        <v>100</v>
      </c>
      <c r="F40" s="100">
        <v>100</v>
      </c>
      <c r="G40" s="100">
        <v>244.2</v>
      </c>
      <c r="H40" s="100">
        <f>F40+G40</f>
        <v>344.2</v>
      </c>
      <c r="I40" s="296">
        <v>341</v>
      </c>
      <c r="J40" s="283">
        <f>H40+I40</f>
        <v>685.2</v>
      </c>
      <c r="K40" s="283">
        <v>300</v>
      </c>
      <c r="L40" s="283">
        <f>J40+K40</f>
        <v>985.2</v>
      </c>
      <c r="P40" s="297" t="s">
        <v>438</v>
      </c>
    </row>
    <row r="41" spans="1:16" s="59" customFormat="1" ht="66.75" customHeight="1" x14ac:dyDescent="0.3">
      <c r="A41" s="97" t="s">
        <v>76</v>
      </c>
      <c r="B41" s="98" t="s">
        <v>403</v>
      </c>
      <c r="C41" s="85" t="s">
        <v>399</v>
      </c>
      <c r="D41" s="100"/>
      <c r="E41" s="100">
        <v>192</v>
      </c>
      <c r="F41" s="100">
        <v>192</v>
      </c>
      <c r="G41" s="100">
        <v>127.5</v>
      </c>
      <c r="H41" s="100">
        <f>F41+G41</f>
        <v>319.5</v>
      </c>
      <c r="I41" s="283">
        <v>11</v>
      </c>
      <c r="J41" s="283">
        <f>H41+I41</f>
        <v>330.5</v>
      </c>
      <c r="K41" s="283">
        <v>1001</v>
      </c>
      <c r="L41" s="283">
        <f>J41+K41</f>
        <v>1331.5</v>
      </c>
      <c r="P41" s="298" t="s">
        <v>439</v>
      </c>
    </row>
    <row r="42" spans="1:16" s="59" customFormat="1" ht="66.75" customHeight="1" x14ac:dyDescent="0.3">
      <c r="A42" s="97" t="s">
        <v>76</v>
      </c>
      <c r="B42" s="98" t="s">
        <v>403</v>
      </c>
      <c r="C42" s="85" t="s">
        <v>400</v>
      </c>
      <c r="D42" s="100"/>
      <c r="E42" s="100">
        <v>1058</v>
      </c>
      <c r="F42" s="100">
        <v>1058</v>
      </c>
      <c r="G42" s="100"/>
      <c r="H42" s="100">
        <f>F42+G42</f>
        <v>1058</v>
      </c>
      <c r="I42" s="283"/>
      <c r="J42" s="283">
        <f>H42+I42</f>
        <v>1058</v>
      </c>
      <c r="K42" s="283"/>
      <c r="L42" s="283">
        <f>J42+K42</f>
        <v>1058</v>
      </c>
    </row>
    <row r="43" spans="1:16" ht="18" x14ac:dyDescent="0.25">
      <c r="A43" s="101"/>
      <c r="B43" s="103"/>
      <c r="C43" s="118" t="s">
        <v>127</v>
      </c>
      <c r="D43" s="113">
        <f t="shared" ref="D43:J43" si="19">D8+D29</f>
        <v>0</v>
      </c>
      <c r="E43" s="113">
        <f t="shared" si="19"/>
        <v>1439.7</v>
      </c>
      <c r="F43" s="113">
        <f t="shared" si="19"/>
        <v>7030.7999999999993</v>
      </c>
      <c r="G43" s="113">
        <f t="shared" si="19"/>
        <v>1189.5</v>
      </c>
      <c r="H43" s="113">
        <f t="shared" si="19"/>
        <v>8220.2999999999993</v>
      </c>
      <c r="I43" s="286">
        <f t="shared" si="19"/>
        <v>393</v>
      </c>
      <c r="J43" s="286">
        <f t="shared" si="19"/>
        <v>8613.2999999999993</v>
      </c>
      <c r="K43" s="286">
        <f t="shared" ref="K43:L43" si="20">K8+K29</f>
        <v>3431.2</v>
      </c>
      <c r="L43" s="286">
        <f t="shared" si="20"/>
        <v>12044.5</v>
      </c>
    </row>
    <row r="44" spans="1:16" ht="26.25" customHeight="1" x14ac:dyDescent="0.2">
      <c r="A44" s="105"/>
      <c r="B44" s="106"/>
      <c r="C44" s="106"/>
      <c r="D44" s="106"/>
      <c r="E44" s="106"/>
      <c r="F44" s="106"/>
      <c r="G44" s="106"/>
      <c r="H44" s="106"/>
    </row>
    <row r="45" spans="1:16" ht="15" x14ac:dyDescent="0.2">
      <c r="A45" s="105"/>
      <c r="B45" s="25"/>
      <c r="C45" s="107"/>
      <c r="D45" s="107"/>
      <c r="E45" s="107"/>
      <c r="F45" s="25"/>
      <c r="G45" s="25"/>
      <c r="H45" s="25"/>
    </row>
    <row r="46" spans="1:16" ht="15" x14ac:dyDescent="0.2">
      <c r="A46" s="10"/>
      <c r="B46" s="25"/>
      <c r="C46" s="107"/>
      <c r="D46" s="107"/>
      <c r="E46" s="107"/>
      <c r="F46" s="25"/>
      <c r="G46" s="25"/>
      <c r="H46" s="25"/>
    </row>
    <row r="47" spans="1:16" ht="15" x14ac:dyDescent="0.2">
      <c r="A47" s="10"/>
      <c r="B47" s="25"/>
      <c r="C47" s="107"/>
      <c r="D47" s="107"/>
      <c r="E47" s="107"/>
      <c r="F47" s="25"/>
      <c r="G47" s="25"/>
      <c r="H47" s="25"/>
    </row>
    <row r="48" spans="1:16" ht="15" x14ac:dyDescent="0.2">
      <c r="A48" s="10"/>
      <c r="B48" s="25"/>
      <c r="C48" s="107"/>
      <c r="D48" s="107"/>
      <c r="E48" s="107"/>
      <c r="F48" s="25"/>
      <c r="G48" s="25"/>
      <c r="H48" s="25"/>
    </row>
    <row r="49" spans="1:8" ht="15" x14ac:dyDescent="0.2">
      <c r="A49" s="10"/>
      <c r="B49" s="25"/>
      <c r="C49" s="107"/>
      <c r="D49" s="107"/>
      <c r="E49" s="107"/>
      <c r="F49" s="25"/>
      <c r="G49" s="25"/>
      <c r="H49" s="25"/>
    </row>
  </sheetData>
  <mergeCells count="5">
    <mergeCell ref="E1:F1"/>
    <mergeCell ref="A1:C1"/>
    <mergeCell ref="A3:H3"/>
    <mergeCell ref="G1:J1"/>
    <mergeCell ref="K1:L1"/>
  </mergeCells>
  <phoneticPr fontId="3" type="noConversion"/>
  <pageMargins left="0.98425196850393704" right="0.59055118110236227" top="0.78740157480314965" bottom="0.78740157480314965" header="0.51181102362204722" footer="0.43307086614173229"/>
  <pageSetup paperSize="9" scale="47"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5"/>
  <sheetViews>
    <sheetView view="pageBreakPreview" topLeftCell="A7" zoomScale="75" zoomScaleNormal="75" zoomScaleSheetLayoutView="75" workbookViewId="0">
      <selection activeCell="C26" sqref="C26"/>
    </sheetView>
  </sheetViews>
  <sheetFormatPr defaultRowHeight="12.75" x14ac:dyDescent="0.2"/>
  <cols>
    <col min="1" max="1" width="17.42578125" customWidth="1"/>
    <col min="2" max="2" width="35.85546875" style="21" customWidth="1"/>
    <col min="3" max="3" width="53.85546875" style="22" customWidth="1"/>
    <col min="4" max="4" width="16.42578125" style="22" hidden="1" customWidth="1"/>
    <col min="5" max="5" width="16.42578125" style="22" customWidth="1"/>
    <col min="6" max="6" width="17.42578125" style="21" customWidth="1"/>
    <col min="7" max="8" width="17.42578125" style="21" hidden="1" customWidth="1"/>
    <col min="9" max="9" width="14.7109375" customWidth="1"/>
  </cols>
  <sheetData>
    <row r="1" spans="1:9" s="11" customFormat="1" ht="113.25" customHeight="1" x14ac:dyDescent="0.2">
      <c r="B1" s="14"/>
      <c r="C1" s="15"/>
      <c r="D1" s="3"/>
      <c r="E1" s="3"/>
      <c r="F1" s="329" t="s">
        <v>386</v>
      </c>
      <c r="G1" s="329"/>
      <c r="H1" s="329"/>
      <c r="I1" s="329"/>
    </row>
    <row r="2" spans="1:9" s="11" customFormat="1" ht="19.5" customHeight="1" x14ac:dyDescent="0.2">
      <c r="B2" s="14"/>
      <c r="C2" s="15"/>
      <c r="D2" s="139"/>
      <c r="E2" s="228"/>
      <c r="F2" s="151"/>
      <c r="G2" s="151"/>
      <c r="H2" s="151"/>
    </row>
    <row r="3" spans="1:9" s="59" customFormat="1" ht="36" customHeight="1" x14ac:dyDescent="0.3">
      <c r="A3" s="333" t="s">
        <v>367</v>
      </c>
      <c r="B3" s="333"/>
      <c r="C3" s="333"/>
      <c r="D3" s="333"/>
      <c r="E3" s="333"/>
      <c r="F3" s="333"/>
      <c r="G3" s="333"/>
      <c r="H3" s="333"/>
      <c r="I3" s="333"/>
    </row>
    <row r="4" spans="1:9" s="59" customFormat="1" ht="18" customHeight="1" x14ac:dyDescent="0.3">
      <c r="A4" s="148"/>
      <c r="B4" s="149"/>
      <c r="C4" s="149"/>
      <c r="D4" s="149"/>
      <c r="E4" s="229"/>
      <c r="F4" s="149"/>
      <c r="G4" s="233"/>
      <c r="H4" s="243"/>
    </row>
    <row r="5" spans="1:9" s="11" customFormat="1" ht="15.75" x14ac:dyDescent="0.2">
      <c r="A5" s="16"/>
      <c r="B5" s="17"/>
      <c r="C5" s="18"/>
      <c r="D5" s="18"/>
      <c r="E5" s="18"/>
      <c r="F5" s="19"/>
      <c r="G5" s="19"/>
      <c r="H5" s="19"/>
      <c r="I5" s="19" t="s">
        <v>62</v>
      </c>
    </row>
    <row r="6" spans="1:9" s="59" customFormat="1" ht="20.25" customHeight="1" x14ac:dyDescent="0.3">
      <c r="A6" s="335" t="s">
        <v>24</v>
      </c>
      <c r="B6" s="335" t="s">
        <v>25</v>
      </c>
      <c r="C6" s="335" t="s">
        <v>21</v>
      </c>
      <c r="D6" s="227"/>
      <c r="E6" s="315" t="s">
        <v>314</v>
      </c>
      <c r="F6" s="337"/>
      <c r="G6" s="338" t="s">
        <v>360</v>
      </c>
      <c r="H6" s="339"/>
      <c r="I6" s="316"/>
    </row>
    <row r="7" spans="1:9" s="59" customFormat="1" ht="75" x14ac:dyDescent="0.3">
      <c r="A7" s="336"/>
      <c r="B7" s="336"/>
      <c r="C7" s="336"/>
      <c r="D7" s="38" t="s">
        <v>26</v>
      </c>
      <c r="E7" s="38" t="s">
        <v>337</v>
      </c>
      <c r="F7" s="38" t="s">
        <v>370</v>
      </c>
      <c r="G7" s="38" t="s">
        <v>337</v>
      </c>
      <c r="H7" s="38" t="s">
        <v>337</v>
      </c>
      <c r="I7" s="38" t="s">
        <v>384</v>
      </c>
    </row>
    <row r="8" spans="1:9" s="20" customFormat="1" ht="15.75" x14ac:dyDescent="0.25">
      <c r="A8" s="108">
        <v>1</v>
      </c>
      <c r="B8" s="108">
        <v>2</v>
      </c>
      <c r="C8" s="108">
        <v>3</v>
      </c>
      <c r="D8" s="108">
        <v>4</v>
      </c>
      <c r="E8" s="108"/>
      <c r="F8" s="108">
        <v>4</v>
      </c>
      <c r="G8" s="108"/>
      <c r="H8" s="108"/>
      <c r="I8" s="88">
        <v>5</v>
      </c>
    </row>
    <row r="9" spans="1:9" s="59" customFormat="1" ht="18.75" x14ac:dyDescent="0.3">
      <c r="A9" s="109" t="s">
        <v>115</v>
      </c>
      <c r="B9" s="104" t="s">
        <v>116</v>
      </c>
      <c r="C9" s="110" t="s">
        <v>117</v>
      </c>
      <c r="D9" s="111">
        <f>D10+D19</f>
        <v>0</v>
      </c>
      <c r="E9" s="111">
        <f>E10+E19</f>
        <v>175.28</v>
      </c>
      <c r="F9" s="111">
        <f>F10+F19</f>
        <v>3010</v>
      </c>
      <c r="G9" s="111">
        <f>G10+G19</f>
        <v>0</v>
      </c>
      <c r="H9" s="111"/>
      <c r="I9" s="111">
        <f>I10+I19</f>
        <v>3010</v>
      </c>
    </row>
    <row r="10" spans="1:9" s="59" customFormat="1" ht="18.75" x14ac:dyDescent="0.3">
      <c r="A10" s="109"/>
      <c r="B10" s="104"/>
      <c r="C10" s="110" t="s">
        <v>118</v>
      </c>
      <c r="D10" s="111">
        <f>D11+D13+D15+D18</f>
        <v>0</v>
      </c>
      <c r="E10" s="111">
        <f>E11+E13+E15</f>
        <v>110.28</v>
      </c>
      <c r="F10" s="111">
        <f>F11+F13+F15</f>
        <v>2945</v>
      </c>
      <c r="G10" s="111">
        <f>G11+G13+G15</f>
        <v>0</v>
      </c>
      <c r="H10" s="111"/>
      <c r="I10" s="111">
        <f>I11+I13+I15</f>
        <v>2945</v>
      </c>
    </row>
    <row r="11" spans="1:9" s="8" customFormat="1" ht="18.75" x14ac:dyDescent="0.3">
      <c r="A11" s="109" t="s">
        <v>115</v>
      </c>
      <c r="B11" s="104" t="s">
        <v>230</v>
      </c>
      <c r="C11" s="110" t="s">
        <v>231</v>
      </c>
      <c r="D11" s="111">
        <f>D12</f>
        <v>0</v>
      </c>
      <c r="E11" s="111">
        <f>E12</f>
        <v>100.2</v>
      </c>
      <c r="F11" s="111">
        <f>F12</f>
        <v>220</v>
      </c>
      <c r="G11" s="111">
        <f>G12</f>
        <v>0</v>
      </c>
      <c r="H11" s="111"/>
      <c r="I11" s="111">
        <f>I12</f>
        <v>220</v>
      </c>
    </row>
    <row r="12" spans="1:9" s="59" customFormat="1" ht="18.75" x14ac:dyDescent="0.3">
      <c r="A12" s="97" t="s">
        <v>119</v>
      </c>
      <c r="B12" s="98" t="s">
        <v>27</v>
      </c>
      <c r="C12" s="99" t="s">
        <v>28</v>
      </c>
      <c r="D12" s="94"/>
      <c r="E12" s="94">
        <v>100.2</v>
      </c>
      <c r="F12" s="100">
        <v>220</v>
      </c>
      <c r="G12" s="100"/>
      <c r="H12" s="100"/>
      <c r="I12" s="88">
        <v>220</v>
      </c>
    </row>
    <row r="13" spans="1:9" s="59" customFormat="1" ht="18.75" x14ac:dyDescent="0.3">
      <c r="A13" s="101" t="s">
        <v>115</v>
      </c>
      <c r="B13" s="103" t="s">
        <v>29</v>
      </c>
      <c r="C13" s="112" t="s">
        <v>30</v>
      </c>
      <c r="D13" s="113">
        <f>D14</f>
        <v>0</v>
      </c>
      <c r="E13" s="113">
        <f>E14</f>
        <v>0</v>
      </c>
      <c r="F13" s="113">
        <f>F14</f>
        <v>0</v>
      </c>
      <c r="G13" s="113">
        <f>G14</f>
        <v>0</v>
      </c>
      <c r="H13" s="113"/>
      <c r="I13" s="113">
        <f>I14</f>
        <v>0</v>
      </c>
    </row>
    <row r="14" spans="1:9" s="60" customFormat="1" ht="21" customHeight="1" x14ac:dyDescent="0.3">
      <c r="A14" s="97" t="s">
        <v>119</v>
      </c>
      <c r="B14" s="98" t="s">
        <v>234</v>
      </c>
      <c r="C14" s="99" t="s">
        <v>31</v>
      </c>
      <c r="D14" s="94"/>
      <c r="E14" s="94"/>
      <c r="F14" s="100"/>
      <c r="G14" s="100"/>
      <c r="H14" s="100"/>
      <c r="I14" s="88"/>
    </row>
    <row r="15" spans="1:9" s="59" customFormat="1" ht="20.25" customHeight="1" x14ac:dyDescent="0.3">
      <c r="A15" s="101" t="s">
        <v>115</v>
      </c>
      <c r="B15" s="103" t="s">
        <v>32</v>
      </c>
      <c r="C15" s="112" t="s">
        <v>33</v>
      </c>
      <c r="D15" s="113">
        <f>D16+D17</f>
        <v>0</v>
      </c>
      <c r="E15" s="240">
        <f>E16+E17</f>
        <v>10.08</v>
      </c>
      <c r="F15" s="113">
        <f>F16+F17</f>
        <v>2725</v>
      </c>
      <c r="G15" s="113">
        <f>G16+G17</f>
        <v>0</v>
      </c>
      <c r="H15" s="113"/>
      <c r="I15" s="113">
        <f>I16+I17</f>
        <v>2725</v>
      </c>
    </row>
    <row r="16" spans="1:9" s="8" customFormat="1" ht="21.75" customHeight="1" x14ac:dyDescent="0.3">
      <c r="A16" s="97" t="s">
        <v>119</v>
      </c>
      <c r="B16" s="75" t="s">
        <v>232</v>
      </c>
      <c r="C16" s="85" t="s">
        <v>120</v>
      </c>
      <c r="D16" s="114"/>
      <c r="E16" s="237">
        <v>10.08</v>
      </c>
      <c r="F16" s="100">
        <v>146</v>
      </c>
      <c r="G16" s="100"/>
      <c r="H16" s="100"/>
      <c r="I16" s="167">
        <v>146</v>
      </c>
    </row>
    <row r="17" spans="1:9" s="8" customFormat="1" ht="21" customHeight="1" x14ac:dyDescent="0.3">
      <c r="A17" s="97" t="s">
        <v>119</v>
      </c>
      <c r="B17" s="75" t="s">
        <v>233</v>
      </c>
      <c r="C17" s="85" t="s">
        <v>121</v>
      </c>
      <c r="D17" s="100"/>
      <c r="E17" s="100"/>
      <c r="F17" s="100">
        <v>2579</v>
      </c>
      <c r="G17" s="100"/>
      <c r="H17" s="100"/>
      <c r="I17" s="167">
        <v>2579</v>
      </c>
    </row>
    <row r="18" spans="1:9" s="60" customFormat="1" ht="18.75" x14ac:dyDescent="0.3">
      <c r="A18" s="101" t="s">
        <v>115</v>
      </c>
      <c r="B18" s="102" t="s">
        <v>122</v>
      </c>
      <c r="C18" s="84" t="s">
        <v>123</v>
      </c>
      <c r="D18" s="115"/>
      <c r="E18" s="115"/>
      <c r="F18" s="115"/>
      <c r="G18" s="115"/>
      <c r="H18" s="115"/>
      <c r="I18" s="123"/>
    </row>
    <row r="19" spans="1:9" s="60" customFormat="1" ht="17.25" customHeight="1" x14ac:dyDescent="0.3">
      <c r="A19" s="97"/>
      <c r="B19" s="75"/>
      <c r="C19" s="84" t="s">
        <v>124</v>
      </c>
      <c r="D19" s="115">
        <f>D20+D22+D24</f>
        <v>0</v>
      </c>
      <c r="E19" s="115">
        <f>E20</f>
        <v>65</v>
      </c>
      <c r="F19" s="115">
        <f>F20</f>
        <v>65</v>
      </c>
      <c r="G19" s="115"/>
      <c r="H19" s="115"/>
      <c r="I19" s="115">
        <f>I20</f>
        <v>65</v>
      </c>
    </row>
    <row r="20" spans="1:9" s="59" customFormat="1" ht="48" x14ac:dyDescent="0.3">
      <c r="A20" s="101" t="s">
        <v>115</v>
      </c>
      <c r="B20" s="103" t="s">
        <v>34</v>
      </c>
      <c r="C20" s="112" t="s">
        <v>35</v>
      </c>
      <c r="D20" s="113">
        <f>D21</f>
        <v>0</v>
      </c>
      <c r="E20" s="113">
        <f>E21</f>
        <v>65</v>
      </c>
      <c r="F20" s="111">
        <f>F21</f>
        <v>65</v>
      </c>
      <c r="G20" s="111"/>
      <c r="H20" s="111"/>
      <c r="I20" s="111">
        <f>I21</f>
        <v>65</v>
      </c>
    </row>
    <row r="21" spans="1:9" s="59" customFormat="1" ht="95.25" x14ac:dyDescent="0.3">
      <c r="A21" s="97" t="s">
        <v>76</v>
      </c>
      <c r="B21" s="98" t="s">
        <v>421</v>
      </c>
      <c r="C21" s="99" t="s">
        <v>422</v>
      </c>
      <c r="D21" s="100"/>
      <c r="E21" s="100">
        <v>65</v>
      </c>
      <c r="F21" s="100">
        <v>65</v>
      </c>
      <c r="G21" s="100"/>
      <c r="H21" s="100"/>
      <c r="I21" s="212">
        <v>65</v>
      </c>
    </row>
    <row r="22" spans="1:9" s="60" customFormat="1" ht="31.5" x14ac:dyDescent="0.3">
      <c r="A22" s="101" t="s">
        <v>115</v>
      </c>
      <c r="B22" s="103" t="s">
        <v>36</v>
      </c>
      <c r="C22" s="110" t="s">
        <v>128</v>
      </c>
      <c r="D22" s="113">
        <f>D23</f>
        <v>0</v>
      </c>
      <c r="E22" s="113"/>
      <c r="F22" s="113"/>
      <c r="G22" s="113"/>
      <c r="H22" s="113"/>
      <c r="I22" s="113"/>
    </row>
    <row r="23" spans="1:9" s="59" customFormat="1" ht="18.75" hidden="1" x14ac:dyDescent="0.3">
      <c r="A23" s="97" t="s">
        <v>76</v>
      </c>
      <c r="B23" s="98" t="s">
        <v>256</v>
      </c>
      <c r="C23" s="119" t="s">
        <v>257</v>
      </c>
      <c r="D23" s="100"/>
      <c r="E23" s="100"/>
      <c r="F23" s="100"/>
      <c r="G23" s="100"/>
      <c r="H23" s="100"/>
      <c r="I23" s="88"/>
    </row>
    <row r="24" spans="1:9" s="59" customFormat="1" ht="18.75" hidden="1" x14ac:dyDescent="0.3">
      <c r="A24" s="101" t="s">
        <v>115</v>
      </c>
      <c r="B24" s="103" t="s">
        <v>258</v>
      </c>
      <c r="C24" s="110" t="s">
        <v>259</v>
      </c>
      <c r="D24" s="113">
        <f>D25</f>
        <v>0</v>
      </c>
      <c r="E24" s="113"/>
      <c r="F24" s="113"/>
      <c r="G24" s="113"/>
      <c r="H24" s="113"/>
      <c r="I24" s="113"/>
    </row>
    <row r="25" spans="1:9" s="59" customFormat="1" ht="31.5" x14ac:dyDescent="0.3">
      <c r="A25" s="97" t="s">
        <v>76</v>
      </c>
      <c r="B25" s="98" t="s">
        <v>260</v>
      </c>
      <c r="C25" s="119" t="s">
        <v>261</v>
      </c>
      <c r="D25" s="100"/>
      <c r="E25" s="100"/>
      <c r="F25" s="100"/>
      <c r="G25" s="100"/>
      <c r="H25" s="100"/>
      <c r="I25" s="212"/>
    </row>
    <row r="26" spans="1:9" s="60" customFormat="1" ht="18.75" x14ac:dyDescent="0.3">
      <c r="A26" s="101" t="s">
        <v>115</v>
      </c>
      <c r="B26" s="103" t="s">
        <v>37</v>
      </c>
      <c r="C26" s="112" t="s">
        <v>125</v>
      </c>
      <c r="D26" s="113">
        <f>D27</f>
        <v>0</v>
      </c>
      <c r="E26" s="113">
        <f>E27</f>
        <v>196.5</v>
      </c>
      <c r="F26" s="113">
        <f>F27</f>
        <v>2962.7999999999997</v>
      </c>
      <c r="G26" s="113">
        <f>G27+G32</f>
        <v>0</v>
      </c>
      <c r="H26" s="113"/>
      <c r="I26" s="113">
        <f>I27</f>
        <v>2962.7999999999997</v>
      </c>
    </row>
    <row r="27" spans="1:9" s="60" customFormat="1" ht="31.5" x14ac:dyDescent="0.3">
      <c r="A27" s="101" t="s">
        <v>115</v>
      </c>
      <c r="B27" s="103" t="s">
        <v>126</v>
      </c>
      <c r="C27" s="84" t="s">
        <v>38</v>
      </c>
      <c r="D27" s="113">
        <f>D28+D32+D36</f>
        <v>0</v>
      </c>
      <c r="E27" s="113">
        <f>E28+E29+E32+E33+E36</f>
        <v>196.5</v>
      </c>
      <c r="F27" s="113">
        <f>F28+F32+F36</f>
        <v>2962.7999999999997</v>
      </c>
      <c r="G27" s="113">
        <f>G28</f>
        <v>0</v>
      </c>
      <c r="H27" s="113"/>
      <c r="I27" s="113">
        <f>I28+I32+I36</f>
        <v>2962.7999999999997</v>
      </c>
    </row>
    <row r="28" spans="1:9" s="60" customFormat="1" ht="31.5" x14ac:dyDescent="0.3">
      <c r="A28" s="101" t="s">
        <v>115</v>
      </c>
      <c r="B28" s="103" t="s">
        <v>392</v>
      </c>
      <c r="C28" s="84" t="s">
        <v>294</v>
      </c>
      <c r="D28" s="113">
        <f t="shared" ref="D28:I29" si="0">D30</f>
        <v>0</v>
      </c>
      <c r="E28" s="113">
        <f t="shared" si="0"/>
        <v>2798.1</v>
      </c>
      <c r="F28" s="113">
        <f t="shared" si="0"/>
        <v>2798.1</v>
      </c>
      <c r="G28" s="113">
        <f t="shared" si="0"/>
        <v>0</v>
      </c>
      <c r="H28" s="113"/>
      <c r="I28" s="113">
        <f t="shared" si="0"/>
        <v>2798.1</v>
      </c>
    </row>
    <row r="29" spans="1:9" s="60" customFormat="1" ht="31.5" x14ac:dyDescent="0.3">
      <c r="A29" s="101" t="s">
        <v>115</v>
      </c>
      <c r="B29" s="103" t="s">
        <v>346</v>
      </c>
      <c r="C29" s="84" t="s">
        <v>294</v>
      </c>
      <c r="D29" s="113">
        <f t="shared" si="0"/>
        <v>0</v>
      </c>
      <c r="E29" s="113">
        <f t="shared" si="0"/>
        <v>-2698.1</v>
      </c>
      <c r="F29" s="113">
        <f t="shared" si="0"/>
        <v>0</v>
      </c>
      <c r="G29" s="113">
        <f t="shared" si="0"/>
        <v>0</v>
      </c>
      <c r="H29" s="113"/>
      <c r="I29" s="113">
        <f t="shared" si="0"/>
        <v>0</v>
      </c>
    </row>
    <row r="30" spans="1:9" s="59" customFormat="1" ht="40.5" customHeight="1" x14ac:dyDescent="0.3">
      <c r="A30" s="97" t="s">
        <v>76</v>
      </c>
      <c r="B30" s="98" t="s">
        <v>394</v>
      </c>
      <c r="C30" s="234" t="s">
        <v>295</v>
      </c>
      <c r="D30" s="100"/>
      <c r="E30" s="100">
        <v>2798.1</v>
      </c>
      <c r="F30" s="100">
        <v>2798.1</v>
      </c>
      <c r="G30" s="100"/>
      <c r="H30" s="100"/>
      <c r="I30" s="212">
        <v>2798.1</v>
      </c>
    </row>
    <row r="31" spans="1:9" s="59" customFormat="1" ht="40.5" customHeight="1" x14ac:dyDescent="0.3">
      <c r="A31" s="97" t="s">
        <v>76</v>
      </c>
      <c r="B31" s="98" t="s">
        <v>347</v>
      </c>
      <c r="C31" s="234" t="s">
        <v>295</v>
      </c>
      <c r="D31" s="100"/>
      <c r="E31" s="100">
        <v>-2698.1</v>
      </c>
      <c r="F31" s="100">
        <v>0</v>
      </c>
      <c r="G31" s="100"/>
      <c r="H31" s="100"/>
      <c r="I31" s="134">
        <v>0</v>
      </c>
    </row>
    <row r="32" spans="1:9" s="60" customFormat="1" ht="33" customHeight="1" x14ac:dyDescent="0.3">
      <c r="A32" s="101" t="s">
        <v>115</v>
      </c>
      <c r="B32" s="103" t="s">
        <v>390</v>
      </c>
      <c r="C32" s="84" t="s">
        <v>286</v>
      </c>
      <c r="D32" s="113">
        <f>D34</f>
        <v>0</v>
      </c>
      <c r="E32" s="113">
        <f>E34</f>
        <v>122.7</v>
      </c>
      <c r="F32" s="113">
        <f>F34</f>
        <v>122.7</v>
      </c>
      <c r="G32" s="113">
        <f>G34</f>
        <v>0</v>
      </c>
      <c r="H32" s="113"/>
      <c r="I32" s="113">
        <f>I34</f>
        <v>122.7</v>
      </c>
    </row>
    <row r="33" spans="1:9" s="60" customFormat="1" ht="33" customHeight="1" x14ac:dyDescent="0.3">
      <c r="A33" s="101" t="s">
        <v>115</v>
      </c>
      <c r="B33" s="103" t="s">
        <v>354</v>
      </c>
      <c r="C33" s="84" t="s">
        <v>286</v>
      </c>
      <c r="D33" s="113">
        <f>D36</f>
        <v>0</v>
      </c>
      <c r="E33" s="113">
        <f>E35</f>
        <v>-68.2</v>
      </c>
      <c r="F33" s="113">
        <v>0</v>
      </c>
      <c r="G33" s="113">
        <f>G36</f>
        <v>0</v>
      </c>
      <c r="H33" s="113"/>
      <c r="I33" s="113">
        <f>I36</f>
        <v>42</v>
      </c>
    </row>
    <row r="34" spans="1:9" s="59" customFormat="1" ht="48.75" customHeight="1" x14ac:dyDescent="0.3">
      <c r="A34" s="97" t="s">
        <v>76</v>
      </c>
      <c r="B34" s="98" t="s">
        <v>393</v>
      </c>
      <c r="C34" s="85" t="s">
        <v>287</v>
      </c>
      <c r="D34" s="100"/>
      <c r="E34" s="100">
        <v>122.7</v>
      </c>
      <c r="F34" s="100">
        <v>122.7</v>
      </c>
      <c r="G34" s="100"/>
      <c r="H34" s="100"/>
      <c r="I34" s="212">
        <v>122.7</v>
      </c>
    </row>
    <row r="35" spans="1:9" s="59" customFormat="1" ht="48.75" customHeight="1" x14ac:dyDescent="0.3">
      <c r="A35" s="97" t="s">
        <v>76</v>
      </c>
      <c r="B35" s="98" t="s">
        <v>353</v>
      </c>
      <c r="C35" s="85" t="s">
        <v>287</v>
      </c>
      <c r="D35" s="100"/>
      <c r="E35" s="100">
        <v>-68.2</v>
      </c>
      <c r="F35" s="100">
        <v>0</v>
      </c>
      <c r="G35" s="100"/>
      <c r="H35" s="100"/>
      <c r="I35" s="134">
        <v>0</v>
      </c>
    </row>
    <row r="36" spans="1:9" s="60" customFormat="1" ht="18.75" x14ac:dyDescent="0.3">
      <c r="A36" s="101" t="s">
        <v>115</v>
      </c>
      <c r="B36" s="103" t="s">
        <v>178</v>
      </c>
      <c r="C36" s="84" t="s">
        <v>165</v>
      </c>
      <c r="D36" s="113">
        <f>D37</f>
        <v>0</v>
      </c>
      <c r="E36" s="113">
        <f>E38</f>
        <v>42</v>
      </c>
      <c r="F36" s="113">
        <f>F38</f>
        <v>42</v>
      </c>
      <c r="G36" s="113"/>
      <c r="H36" s="113"/>
      <c r="I36" s="113">
        <f>I38</f>
        <v>42</v>
      </c>
    </row>
    <row r="37" spans="1:9" s="59" customFormat="1" ht="66.75" hidden="1" customHeight="1" x14ac:dyDescent="0.3">
      <c r="A37" s="97" t="s">
        <v>76</v>
      </c>
      <c r="B37" s="98" t="s">
        <v>262</v>
      </c>
      <c r="C37" s="85" t="s">
        <v>263</v>
      </c>
      <c r="D37" s="100"/>
      <c r="E37" s="100"/>
      <c r="F37" s="100"/>
      <c r="G37" s="100"/>
      <c r="H37" s="100"/>
      <c r="I37" s="88"/>
    </row>
    <row r="38" spans="1:9" s="59" customFormat="1" ht="40.5" customHeight="1" x14ac:dyDescent="0.3">
      <c r="A38" s="97" t="s">
        <v>76</v>
      </c>
      <c r="B38" s="98" t="s">
        <v>403</v>
      </c>
      <c r="C38" s="85" t="s">
        <v>399</v>
      </c>
      <c r="D38" s="100"/>
      <c r="E38" s="100">
        <v>42</v>
      </c>
      <c r="F38" s="100">
        <v>42</v>
      </c>
      <c r="G38" s="100"/>
      <c r="H38" s="100"/>
      <c r="I38" s="212">
        <v>42</v>
      </c>
    </row>
    <row r="39" spans="1:9" ht="15.75" x14ac:dyDescent="0.25">
      <c r="A39" s="101"/>
      <c r="B39" s="103"/>
      <c r="C39" s="118" t="s">
        <v>127</v>
      </c>
      <c r="D39" s="113">
        <f>D9+D26</f>
        <v>0</v>
      </c>
      <c r="E39" s="113">
        <f>E9+E26</f>
        <v>371.78</v>
      </c>
      <c r="F39" s="113">
        <f>F9+F26</f>
        <v>5972.7999999999993</v>
      </c>
      <c r="G39" s="113">
        <f>G9+G26</f>
        <v>0</v>
      </c>
      <c r="H39" s="113"/>
      <c r="I39" s="113">
        <f>I9+I26</f>
        <v>5972.7999999999993</v>
      </c>
    </row>
    <row r="40" spans="1:9" ht="26.25" customHeight="1" x14ac:dyDescent="0.2">
      <c r="A40" s="105"/>
      <c r="B40" s="106"/>
      <c r="C40" s="106"/>
      <c r="D40" s="106"/>
      <c r="E40" s="106"/>
      <c r="F40" s="106"/>
      <c r="G40" s="106"/>
      <c r="H40" s="106"/>
    </row>
    <row r="41" spans="1:9" ht="15" x14ac:dyDescent="0.2">
      <c r="A41" s="105"/>
      <c r="B41" s="25"/>
      <c r="C41" s="107"/>
      <c r="D41" s="107"/>
      <c r="E41" s="107"/>
      <c r="F41" s="25"/>
      <c r="G41" s="25"/>
      <c r="H41" s="25"/>
    </row>
    <row r="42" spans="1:9" ht="15" x14ac:dyDescent="0.2">
      <c r="A42" s="10"/>
      <c r="B42" s="25"/>
      <c r="C42" s="107"/>
      <c r="D42" s="107"/>
      <c r="E42" s="107"/>
      <c r="F42" s="25"/>
      <c r="G42" s="25"/>
      <c r="H42" s="25"/>
    </row>
    <row r="43" spans="1:9" ht="15" x14ac:dyDescent="0.2">
      <c r="A43" s="10"/>
      <c r="B43" s="25"/>
      <c r="C43" s="107"/>
      <c r="D43" s="107"/>
      <c r="E43" s="107"/>
      <c r="F43" s="25"/>
      <c r="G43" s="25"/>
      <c r="H43" s="25"/>
    </row>
    <row r="44" spans="1:9" ht="15" x14ac:dyDescent="0.2">
      <c r="A44" s="10"/>
      <c r="B44" s="25"/>
      <c r="C44" s="107"/>
      <c r="D44" s="107"/>
      <c r="E44" s="107"/>
      <c r="F44" s="25"/>
      <c r="G44" s="25"/>
      <c r="H44" s="25"/>
    </row>
    <row r="45" spans="1:9" ht="15" x14ac:dyDescent="0.2">
      <c r="A45" s="10"/>
      <c r="B45" s="25"/>
      <c r="C45" s="107"/>
      <c r="D45" s="107"/>
      <c r="E45" s="107"/>
      <c r="F45" s="25"/>
      <c r="G45" s="25"/>
      <c r="H45" s="25"/>
    </row>
  </sheetData>
  <mergeCells count="7">
    <mergeCell ref="F1:I1"/>
    <mergeCell ref="A6:A7"/>
    <mergeCell ref="B6:B7"/>
    <mergeCell ref="C6:C7"/>
    <mergeCell ref="A3:I3"/>
    <mergeCell ref="E6:F6"/>
    <mergeCell ref="G6:I6"/>
  </mergeCells>
  <phoneticPr fontId="3" type="noConversion"/>
  <pageMargins left="0.98425196850393704" right="0.59055118110236227" top="0.78740157480314965" bottom="0.78740157480314965" header="0.51181102362204722" footer="0.43307086614173229"/>
  <pageSetup paperSize="9" scale="55"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88"/>
  <sheetViews>
    <sheetView view="pageBreakPreview" topLeftCell="A4" zoomScale="75" zoomScaleNormal="75" zoomScaleSheetLayoutView="75" workbookViewId="0">
      <selection activeCell="K11" sqref="K11"/>
    </sheetView>
  </sheetViews>
  <sheetFormatPr defaultRowHeight="12.75" x14ac:dyDescent="0.2"/>
  <cols>
    <col min="1" max="1" width="72.85546875" style="24" customWidth="1"/>
    <col min="2" max="3" width="13.5703125" style="13" customWidth="1"/>
    <col min="4" max="5" width="15.28515625" style="23" hidden="1" customWidth="1"/>
    <col min="6" max="6" width="17.28515625" style="11" hidden="1" customWidth="1"/>
    <col min="7" max="7" width="15.28515625" hidden="1" customWidth="1"/>
    <col min="8" max="8" width="21" hidden="1" customWidth="1"/>
    <col min="9" max="9" width="13.85546875" hidden="1" customWidth="1"/>
    <col min="10" max="10" width="13" hidden="1" customWidth="1"/>
    <col min="11" max="12" width="13" customWidth="1"/>
  </cols>
  <sheetData>
    <row r="1" spans="1:12" ht="114" customHeight="1" x14ac:dyDescent="0.25">
      <c r="B1" s="159"/>
      <c r="C1" s="159"/>
      <c r="D1" s="159"/>
      <c r="E1" s="159"/>
      <c r="F1" s="159"/>
      <c r="G1" s="159"/>
      <c r="H1" s="159"/>
      <c r="I1" s="340" t="s">
        <v>434</v>
      </c>
      <c r="J1" s="340"/>
      <c r="K1" s="340" t="s">
        <v>434</v>
      </c>
      <c r="L1" s="340"/>
    </row>
    <row r="2" spans="1:12" ht="17.25" customHeight="1" x14ac:dyDescent="0.2">
      <c r="D2" s="27"/>
      <c r="E2" s="27"/>
      <c r="F2" s="27"/>
    </row>
    <row r="3" spans="1:12" ht="76.5" customHeight="1" x14ac:dyDescent="0.2">
      <c r="A3" s="313" t="s">
        <v>368</v>
      </c>
      <c r="B3" s="313"/>
      <c r="C3" s="313"/>
      <c r="D3" s="313"/>
      <c r="E3" s="313"/>
      <c r="F3" s="313"/>
      <c r="G3" s="26"/>
      <c r="H3" s="4"/>
    </row>
    <row r="4" spans="1:12" ht="18" customHeight="1" x14ac:dyDescent="0.2">
      <c r="A4" s="143"/>
      <c r="B4" s="143"/>
      <c r="C4" s="143"/>
      <c r="D4" s="143"/>
      <c r="E4" s="230"/>
      <c r="F4" s="143"/>
      <c r="G4" s="26"/>
      <c r="H4" s="4"/>
    </row>
    <row r="5" spans="1:12" s="25" customFormat="1" ht="15.75" x14ac:dyDescent="0.25">
      <c r="A5" s="26"/>
      <c r="B5" s="36"/>
      <c r="C5" s="36"/>
      <c r="D5" s="26"/>
      <c r="E5" s="26"/>
      <c r="F5" s="42" t="s">
        <v>62</v>
      </c>
      <c r="G5" s="26"/>
      <c r="H5" s="4"/>
    </row>
    <row r="6" spans="1:12" s="64" customFormat="1" ht="72" customHeight="1" x14ac:dyDescent="0.2">
      <c r="A6" s="38" t="s">
        <v>49</v>
      </c>
      <c r="B6" s="38" t="s">
        <v>65</v>
      </c>
      <c r="C6" s="38" t="s">
        <v>66</v>
      </c>
      <c r="D6" s="38" t="s">
        <v>26</v>
      </c>
      <c r="E6" s="38" t="s">
        <v>333</v>
      </c>
      <c r="F6" s="38" t="s">
        <v>338</v>
      </c>
      <c r="G6" s="262" t="s">
        <v>333</v>
      </c>
      <c r="H6" s="262" t="s">
        <v>338</v>
      </c>
      <c r="I6" s="262" t="s">
        <v>333</v>
      </c>
      <c r="J6" s="262" t="s">
        <v>338</v>
      </c>
      <c r="K6" s="262" t="s">
        <v>333</v>
      </c>
      <c r="L6" s="262" t="s">
        <v>338</v>
      </c>
    </row>
    <row r="7" spans="1:12" s="25" customFormat="1" ht="15.75" x14ac:dyDescent="0.25">
      <c r="A7" s="195">
        <v>1</v>
      </c>
      <c r="B7" s="196">
        <v>2</v>
      </c>
      <c r="C7" s="196">
        <v>3</v>
      </c>
      <c r="D7" s="195">
        <v>4</v>
      </c>
      <c r="E7" s="195"/>
      <c r="F7" s="195">
        <v>4</v>
      </c>
      <c r="G7" s="263"/>
      <c r="H7" s="263">
        <v>4</v>
      </c>
      <c r="I7" s="263"/>
      <c r="J7" s="263">
        <v>4</v>
      </c>
      <c r="K7" s="263"/>
      <c r="L7" s="263"/>
    </row>
    <row r="8" spans="1:12" s="95" customFormat="1" ht="18" x14ac:dyDescent="0.25">
      <c r="A8" s="110" t="s">
        <v>48</v>
      </c>
      <c r="B8" s="140" t="s">
        <v>135</v>
      </c>
      <c r="C8" s="140"/>
      <c r="D8" s="127">
        <f>D9+D10+D13</f>
        <v>0</v>
      </c>
      <c r="E8" s="127">
        <f>E9+E10+E13+E12</f>
        <v>353.4</v>
      </c>
      <c r="F8" s="127">
        <f>F9+F10+F13+F12</f>
        <v>1985.3</v>
      </c>
      <c r="G8" s="264">
        <f>G9+G10+G13+G12</f>
        <v>17.100000000000001</v>
      </c>
      <c r="H8" s="264">
        <f>H9+H10+H13+H12</f>
        <v>2002.4</v>
      </c>
      <c r="I8" s="285">
        <f>I9+I10+I13+I12+I11</f>
        <v>0.3</v>
      </c>
      <c r="J8" s="285">
        <f>J9+J10+J13+J12+J11</f>
        <v>2002.7</v>
      </c>
      <c r="K8" s="285">
        <f>K9+K10+K13+K12+K11</f>
        <v>-292.10000000000002</v>
      </c>
      <c r="L8" s="285">
        <f>L9+L10+L13+L12+L11</f>
        <v>1710.6</v>
      </c>
    </row>
    <row r="9" spans="1:12" s="39" customFormat="1" ht="31.5" x14ac:dyDescent="0.25">
      <c r="A9" s="119" t="s">
        <v>47</v>
      </c>
      <c r="B9" s="72" t="s">
        <v>135</v>
      </c>
      <c r="C9" s="72" t="s">
        <v>136</v>
      </c>
      <c r="D9" s="134"/>
      <c r="E9" s="134"/>
      <c r="F9" s="134">
        <v>428.7</v>
      </c>
      <c r="G9" s="265"/>
      <c r="H9" s="265">
        <f>F9+G9</f>
        <v>428.7</v>
      </c>
      <c r="I9" s="286"/>
      <c r="J9" s="286">
        <f>H9+I9</f>
        <v>428.7</v>
      </c>
      <c r="K9" s="286">
        <v>-40</v>
      </c>
      <c r="L9" s="286">
        <f>J9+K9</f>
        <v>388.7</v>
      </c>
    </row>
    <row r="10" spans="1:12" s="39" customFormat="1" ht="47.25" x14ac:dyDescent="0.25">
      <c r="A10" s="119" t="s">
        <v>46</v>
      </c>
      <c r="B10" s="72" t="s">
        <v>135</v>
      </c>
      <c r="C10" s="72" t="s">
        <v>138</v>
      </c>
      <c r="D10" s="134"/>
      <c r="E10" s="134"/>
      <c r="F10" s="134">
        <v>528.6</v>
      </c>
      <c r="G10" s="265">
        <v>17.100000000000001</v>
      </c>
      <c r="H10" s="266">
        <f>F10+G10</f>
        <v>545.70000000000005</v>
      </c>
      <c r="I10" s="286"/>
      <c r="J10" s="286">
        <f>H10+I10</f>
        <v>545.70000000000005</v>
      </c>
      <c r="K10" s="286">
        <v>-148.1</v>
      </c>
      <c r="L10" s="286">
        <f>J10+K10</f>
        <v>397.6</v>
      </c>
    </row>
    <row r="11" spans="1:12" s="39" customFormat="1" ht="18" x14ac:dyDescent="0.25">
      <c r="A11" s="119" t="s">
        <v>165</v>
      </c>
      <c r="B11" s="72" t="s">
        <v>135</v>
      </c>
      <c r="C11" s="72" t="s">
        <v>431</v>
      </c>
      <c r="D11" s="134"/>
      <c r="E11" s="134"/>
      <c r="F11" s="134"/>
      <c r="G11" s="265"/>
      <c r="H11" s="266"/>
      <c r="I11" s="286">
        <v>0.3</v>
      </c>
      <c r="J11" s="286">
        <f>H11+I11</f>
        <v>0.3</v>
      </c>
      <c r="K11" s="286"/>
      <c r="L11" s="286">
        <f>J11+K11</f>
        <v>0.3</v>
      </c>
    </row>
    <row r="12" spans="1:12" s="39" customFormat="1" ht="18" x14ac:dyDescent="0.25">
      <c r="A12" s="119" t="s">
        <v>335</v>
      </c>
      <c r="B12" s="72" t="s">
        <v>135</v>
      </c>
      <c r="C12" s="72" t="s">
        <v>146</v>
      </c>
      <c r="D12" s="134"/>
      <c r="E12" s="134">
        <v>59</v>
      </c>
      <c r="F12" s="134">
        <v>59</v>
      </c>
      <c r="G12" s="265"/>
      <c r="H12" s="266">
        <f>F12+G12</f>
        <v>59</v>
      </c>
      <c r="I12" s="286"/>
      <c r="J12" s="286">
        <f>H12+I12</f>
        <v>59</v>
      </c>
      <c r="K12" s="286">
        <v>-59</v>
      </c>
      <c r="L12" s="286">
        <f>J12+K12</f>
        <v>0</v>
      </c>
    </row>
    <row r="13" spans="1:12" s="39" customFormat="1" ht="18" x14ac:dyDescent="0.25">
      <c r="A13" s="119" t="s">
        <v>45</v>
      </c>
      <c r="B13" s="120" t="s">
        <v>135</v>
      </c>
      <c r="C13" s="120" t="s">
        <v>140</v>
      </c>
      <c r="D13" s="134"/>
      <c r="E13" s="134">
        <v>294.39999999999998</v>
      </c>
      <c r="F13" s="134">
        <v>969</v>
      </c>
      <c r="G13" s="265"/>
      <c r="H13" s="265">
        <f>F13+G13</f>
        <v>969</v>
      </c>
      <c r="I13" s="286"/>
      <c r="J13" s="286">
        <f>H13+I13</f>
        <v>969</v>
      </c>
      <c r="K13" s="286">
        <v>-45</v>
      </c>
      <c r="L13" s="286">
        <f>J13+K13</f>
        <v>924</v>
      </c>
    </row>
    <row r="14" spans="1:12" s="39" customFormat="1" ht="18" x14ac:dyDescent="0.25">
      <c r="A14" s="110" t="s">
        <v>265</v>
      </c>
      <c r="B14" s="104" t="s">
        <v>136</v>
      </c>
      <c r="C14" s="104"/>
      <c r="D14" s="127">
        <f t="shared" ref="D14:L14" si="0">D15</f>
        <v>0</v>
      </c>
      <c r="E14" s="127">
        <f t="shared" si="0"/>
        <v>56.9</v>
      </c>
      <c r="F14" s="127">
        <f t="shared" si="0"/>
        <v>122.7</v>
      </c>
      <c r="G14" s="265">
        <f t="shared" si="0"/>
        <v>0</v>
      </c>
      <c r="H14" s="265">
        <f t="shared" si="0"/>
        <v>122.7</v>
      </c>
      <c r="I14" s="286">
        <f t="shared" si="0"/>
        <v>0</v>
      </c>
      <c r="J14" s="286">
        <f t="shared" si="0"/>
        <v>122.7</v>
      </c>
      <c r="K14" s="286">
        <f t="shared" si="0"/>
        <v>0</v>
      </c>
      <c r="L14" s="286">
        <f t="shared" si="0"/>
        <v>122.7</v>
      </c>
    </row>
    <row r="15" spans="1:12" s="39" customFormat="1" ht="18" x14ac:dyDescent="0.25">
      <c r="A15" s="119" t="s">
        <v>284</v>
      </c>
      <c r="B15" s="72" t="s">
        <v>136</v>
      </c>
      <c r="C15" s="72" t="s">
        <v>141</v>
      </c>
      <c r="D15" s="134"/>
      <c r="E15" s="134">
        <v>56.9</v>
      </c>
      <c r="F15" s="134">
        <v>122.7</v>
      </c>
      <c r="G15" s="265"/>
      <c r="H15" s="265">
        <f>F15+G15</f>
        <v>122.7</v>
      </c>
      <c r="I15" s="286"/>
      <c r="J15" s="286">
        <f>H15+I15</f>
        <v>122.7</v>
      </c>
      <c r="K15" s="286"/>
      <c r="L15" s="286">
        <f>J15+K15</f>
        <v>122.7</v>
      </c>
    </row>
    <row r="16" spans="1:12" s="95" customFormat="1" ht="30.75" customHeight="1" x14ac:dyDescent="0.25">
      <c r="A16" s="110" t="s">
        <v>44</v>
      </c>
      <c r="B16" s="104" t="s">
        <v>141</v>
      </c>
      <c r="C16" s="104"/>
      <c r="D16" s="127">
        <f>D18+D19</f>
        <v>0</v>
      </c>
      <c r="E16" s="127">
        <f t="shared" ref="E16:J16" si="1">E19+E18+E17</f>
        <v>207</v>
      </c>
      <c r="F16" s="127">
        <f t="shared" si="1"/>
        <v>242</v>
      </c>
      <c r="G16" s="280">
        <f t="shared" si="1"/>
        <v>349.76</v>
      </c>
      <c r="H16" s="280">
        <f t="shared" si="1"/>
        <v>591.76</v>
      </c>
      <c r="I16" s="285">
        <f t="shared" si="1"/>
        <v>9</v>
      </c>
      <c r="J16" s="285">
        <f t="shared" si="1"/>
        <v>600.76</v>
      </c>
      <c r="K16" s="285">
        <f t="shared" ref="K16:L16" si="2">K19+K18+K17</f>
        <v>81</v>
      </c>
      <c r="L16" s="285">
        <f t="shared" si="2"/>
        <v>681.76</v>
      </c>
    </row>
    <row r="17" spans="1:12" s="95" customFormat="1" ht="30.75" customHeight="1" x14ac:dyDescent="0.25">
      <c r="A17" s="119" t="s">
        <v>60</v>
      </c>
      <c r="B17" s="72" t="s">
        <v>141</v>
      </c>
      <c r="C17" s="72" t="s">
        <v>142</v>
      </c>
      <c r="D17" s="127"/>
      <c r="E17" s="134">
        <v>15</v>
      </c>
      <c r="F17" s="134">
        <v>15</v>
      </c>
      <c r="G17" s="265">
        <v>97.5</v>
      </c>
      <c r="H17" s="265">
        <f>F17+G17</f>
        <v>112.5</v>
      </c>
      <c r="I17" s="285"/>
      <c r="J17" s="285">
        <f>H17+I17</f>
        <v>112.5</v>
      </c>
      <c r="K17" s="285"/>
      <c r="L17" s="285">
        <f>J17+K17</f>
        <v>112.5</v>
      </c>
    </row>
    <row r="18" spans="1:12" s="39" customFormat="1" ht="31.5" x14ac:dyDescent="0.25">
      <c r="A18" s="119" t="s">
        <v>60</v>
      </c>
      <c r="B18" s="72" t="s">
        <v>141</v>
      </c>
      <c r="C18" s="72" t="s">
        <v>330</v>
      </c>
      <c r="D18" s="134"/>
      <c r="E18" s="134">
        <v>192</v>
      </c>
      <c r="F18" s="134">
        <v>212</v>
      </c>
      <c r="G18" s="266">
        <v>250.26</v>
      </c>
      <c r="H18" s="266">
        <f>F18+G18</f>
        <v>462.26</v>
      </c>
      <c r="I18" s="286"/>
      <c r="J18" s="286">
        <f>H18+I18</f>
        <v>462.26</v>
      </c>
      <c r="K18" s="286">
        <v>80</v>
      </c>
      <c r="L18" s="286">
        <f>J18+K18</f>
        <v>542.26</v>
      </c>
    </row>
    <row r="19" spans="1:12" s="39" customFormat="1" ht="18" x14ac:dyDescent="0.25">
      <c r="A19" s="75" t="s">
        <v>406</v>
      </c>
      <c r="B19" s="72" t="s">
        <v>141</v>
      </c>
      <c r="C19" s="72" t="s">
        <v>143</v>
      </c>
      <c r="D19" s="134"/>
      <c r="E19" s="134"/>
      <c r="F19" s="134">
        <v>15</v>
      </c>
      <c r="G19" s="266">
        <v>2</v>
      </c>
      <c r="H19" s="266">
        <f>F19+G19</f>
        <v>17</v>
      </c>
      <c r="I19" s="286">
        <v>9</v>
      </c>
      <c r="J19" s="286">
        <f>H19+I19</f>
        <v>26</v>
      </c>
      <c r="K19" s="286">
        <v>1</v>
      </c>
      <c r="L19" s="286">
        <f>J19+K19</f>
        <v>27</v>
      </c>
    </row>
    <row r="20" spans="1:12" s="95" customFormat="1" ht="18" x14ac:dyDescent="0.25">
      <c r="A20" s="110" t="s">
        <v>43</v>
      </c>
      <c r="B20" s="140" t="s">
        <v>138</v>
      </c>
      <c r="C20" s="140"/>
      <c r="D20" s="127">
        <f>D21+D22</f>
        <v>0</v>
      </c>
      <c r="E20" s="127">
        <f t="shared" ref="E20:J20" si="3">E22+E21</f>
        <v>200</v>
      </c>
      <c r="F20" s="127">
        <f t="shared" si="3"/>
        <v>372</v>
      </c>
      <c r="G20" s="264">
        <f t="shared" si="3"/>
        <v>377</v>
      </c>
      <c r="H20" s="264">
        <f t="shared" si="3"/>
        <v>749</v>
      </c>
      <c r="I20" s="285">
        <f t="shared" si="3"/>
        <v>100</v>
      </c>
      <c r="J20" s="285">
        <f t="shared" si="3"/>
        <v>849</v>
      </c>
      <c r="K20" s="285">
        <f t="shared" ref="K20:L20" si="4">K22+K21</f>
        <v>430.8</v>
      </c>
      <c r="L20" s="285">
        <f t="shared" si="4"/>
        <v>1279.8</v>
      </c>
    </row>
    <row r="21" spans="1:12" s="39" customFormat="1" ht="18" x14ac:dyDescent="0.25">
      <c r="A21" s="119" t="s">
        <v>266</v>
      </c>
      <c r="B21" s="120" t="s">
        <v>138</v>
      </c>
      <c r="C21" s="120" t="s">
        <v>142</v>
      </c>
      <c r="D21" s="134"/>
      <c r="E21" s="134">
        <v>100</v>
      </c>
      <c r="F21" s="134">
        <v>100</v>
      </c>
      <c r="G21" s="265"/>
      <c r="H21" s="265">
        <f>F21+G21</f>
        <v>100</v>
      </c>
      <c r="I21" s="286">
        <v>100</v>
      </c>
      <c r="J21" s="286">
        <f>H21+I21</f>
        <v>200</v>
      </c>
      <c r="K21" s="286"/>
      <c r="L21" s="286">
        <f>J21+K21</f>
        <v>200</v>
      </c>
    </row>
    <row r="22" spans="1:12" s="39" customFormat="1" ht="18" x14ac:dyDescent="0.25">
      <c r="A22" s="163" t="s">
        <v>210</v>
      </c>
      <c r="B22" s="120" t="s">
        <v>138</v>
      </c>
      <c r="C22" s="120" t="s">
        <v>211</v>
      </c>
      <c r="D22" s="134"/>
      <c r="E22" s="134">
        <v>100</v>
      </c>
      <c r="F22" s="193">
        <v>272</v>
      </c>
      <c r="G22" s="265">
        <v>377</v>
      </c>
      <c r="H22" s="265">
        <f>F22+G22</f>
        <v>649</v>
      </c>
      <c r="I22" s="286"/>
      <c r="J22" s="286">
        <f>H22+I22</f>
        <v>649</v>
      </c>
      <c r="K22" s="286">
        <v>430.8</v>
      </c>
      <c r="L22" s="286">
        <f>J22+K22</f>
        <v>1079.8</v>
      </c>
    </row>
    <row r="23" spans="1:12" s="95" customFormat="1" ht="18" x14ac:dyDescent="0.25">
      <c r="A23" s="110" t="s">
        <v>42</v>
      </c>
      <c r="B23" s="140" t="s">
        <v>144</v>
      </c>
      <c r="C23" s="140"/>
      <c r="D23" s="127">
        <f>SUM(D24:D26)</f>
        <v>0</v>
      </c>
      <c r="E23" s="127">
        <f t="shared" ref="E23:J23" si="5">E24+E25+E26</f>
        <v>0</v>
      </c>
      <c r="F23" s="127">
        <f t="shared" si="5"/>
        <v>150</v>
      </c>
      <c r="G23" s="264">
        <f t="shared" si="5"/>
        <v>606.70000000000005</v>
      </c>
      <c r="H23" s="264">
        <f t="shared" si="5"/>
        <v>756.7</v>
      </c>
      <c r="I23" s="285">
        <f t="shared" si="5"/>
        <v>284</v>
      </c>
      <c r="J23" s="285">
        <f t="shared" si="5"/>
        <v>1040.7</v>
      </c>
      <c r="K23" s="285">
        <f t="shared" ref="K23:L23" si="6">K24+K25+K26</f>
        <v>1680</v>
      </c>
      <c r="L23" s="285">
        <f t="shared" si="6"/>
        <v>2720.7</v>
      </c>
    </row>
    <row r="24" spans="1:12" s="39" customFormat="1" ht="18" hidden="1" x14ac:dyDescent="0.25">
      <c r="A24" s="119" t="s">
        <v>190</v>
      </c>
      <c r="B24" s="120" t="s">
        <v>144</v>
      </c>
      <c r="C24" s="120" t="s">
        <v>135</v>
      </c>
      <c r="D24" s="134"/>
      <c r="E24" s="134"/>
      <c r="F24" s="193"/>
      <c r="G24" s="265"/>
      <c r="H24" s="265"/>
      <c r="I24" s="286"/>
      <c r="J24" s="286"/>
      <c r="K24" s="286"/>
      <c r="L24" s="286"/>
    </row>
    <row r="25" spans="1:12" s="39" customFormat="1" ht="18" x14ac:dyDescent="0.25">
      <c r="A25" s="119" t="s">
        <v>264</v>
      </c>
      <c r="B25" s="120" t="s">
        <v>144</v>
      </c>
      <c r="C25" s="120" t="s">
        <v>136</v>
      </c>
      <c r="D25" s="134"/>
      <c r="E25" s="134"/>
      <c r="F25" s="193"/>
      <c r="G25" s="265">
        <v>244.2</v>
      </c>
      <c r="H25" s="265">
        <f>F25+G25</f>
        <v>244.2</v>
      </c>
      <c r="I25" s="286">
        <v>241</v>
      </c>
      <c r="J25" s="286">
        <f>H25+I25</f>
        <v>485.2</v>
      </c>
      <c r="K25" s="286">
        <v>590</v>
      </c>
      <c r="L25" s="286">
        <f>J25+K25</f>
        <v>1075.2</v>
      </c>
    </row>
    <row r="26" spans="1:12" s="39" customFormat="1" ht="18" x14ac:dyDescent="0.25">
      <c r="A26" s="119" t="s">
        <v>41</v>
      </c>
      <c r="B26" s="120" t="s">
        <v>144</v>
      </c>
      <c r="C26" s="120" t="s">
        <v>141</v>
      </c>
      <c r="D26" s="134"/>
      <c r="E26" s="134"/>
      <c r="F26" s="193">
        <v>150</v>
      </c>
      <c r="G26" s="265">
        <v>362.5</v>
      </c>
      <c r="H26" s="265">
        <f>F26+G26</f>
        <v>512.5</v>
      </c>
      <c r="I26" s="286">
        <v>43</v>
      </c>
      <c r="J26" s="286">
        <f>H26+I26</f>
        <v>555.5</v>
      </c>
      <c r="K26" s="286">
        <v>1090</v>
      </c>
      <c r="L26" s="286">
        <f>J26+K26</f>
        <v>1645.5</v>
      </c>
    </row>
    <row r="27" spans="1:12" s="95" customFormat="1" ht="18" x14ac:dyDescent="0.25">
      <c r="A27" s="110" t="s">
        <v>61</v>
      </c>
      <c r="B27" s="140" t="s">
        <v>145</v>
      </c>
      <c r="C27" s="140"/>
      <c r="D27" s="127">
        <f t="shared" ref="D27:L27" si="7">D28</f>
        <v>0</v>
      </c>
      <c r="E27" s="127">
        <f t="shared" si="7"/>
        <v>46.4</v>
      </c>
      <c r="F27" s="194">
        <f t="shared" si="7"/>
        <v>2001.6</v>
      </c>
      <c r="G27" s="280">
        <f t="shared" si="7"/>
        <v>4.75</v>
      </c>
      <c r="H27" s="280">
        <f t="shared" si="7"/>
        <v>2006.35</v>
      </c>
      <c r="I27" s="285">
        <f t="shared" si="7"/>
        <v>-0.3</v>
      </c>
      <c r="J27" s="285">
        <f t="shared" si="7"/>
        <v>2006.05</v>
      </c>
      <c r="K27" s="285">
        <f t="shared" si="7"/>
        <v>1300</v>
      </c>
      <c r="L27" s="285">
        <f t="shared" si="7"/>
        <v>3306.05</v>
      </c>
    </row>
    <row r="28" spans="1:12" s="39" customFormat="1" ht="18" x14ac:dyDescent="0.25">
      <c r="A28" s="119" t="s">
        <v>40</v>
      </c>
      <c r="B28" s="120" t="s">
        <v>145</v>
      </c>
      <c r="C28" s="120" t="s">
        <v>135</v>
      </c>
      <c r="D28" s="134"/>
      <c r="E28" s="134">
        <v>46.4</v>
      </c>
      <c r="F28" s="193">
        <v>2001.6</v>
      </c>
      <c r="G28" s="266">
        <v>4.75</v>
      </c>
      <c r="H28" s="265">
        <f>F28+G28</f>
        <v>2006.35</v>
      </c>
      <c r="I28" s="286">
        <v>-0.3</v>
      </c>
      <c r="J28" s="286">
        <f>H28+I28</f>
        <v>2006.05</v>
      </c>
      <c r="K28" s="286">
        <v>1300</v>
      </c>
      <c r="L28" s="286">
        <v>3306.05</v>
      </c>
    </row>
    <row r="29" spans="1:12" s="95" customFormat="1" ht="18" x14ac:dyDescent="0.25">
      <c r="A29" s="110" t="s">
        <v>58</v>
      </c>
      <c r="B29" s="140" t="s">
        <v>146</v>
      </c>
      <c r="C29" s="140"/>
      <c r="D29" s="194">
        <f t="shared" ref="D29:L29" si="8">D30</f>
        <v>0</v>
      </c>
      <c r="E29" s="194">
        <f t="shared" si="8"/>
        <v>708.6</v>
      </c>
      <c r="F29" s="194">
        <f t="shared" si="8"/>
        <v>2157.1999999999998</v>
      </c>
      <c r="G29" s="264">
        <f t="shared" si="8"/>
        <v>80.900000000000006</v>
      </c>
      <c r="H29" s="264">
        <f t="shared" si="8"/>
        <v>2238.1</v>
      </c>
      <c r="I29" s="285">
        <f t="shared" si="8"/>
        <v>0</v>
      </c>
      <c r="J29" s="285">
        <f t="shared" si="8"/>
        <v>2238.1</v>
      </c>
      <c r="K29" s="285">
        <f t="shared" si="8"/>
        <v>231.5</v>
      </c>
      <c r="L29" s="285">
        <f t="shared" si="8"/>
        <v>2469.6</v>
      </c>
    </row>
    <row r="30" spans="1:12" s="39" customFormat="1" ht="18" x14ac:dyDescent="0.25">
      <c r="A30" s="119" t="s">
        <v>59</v>
      </c>
      <c r="B30" s="120" t="s">
        <v>146</v>
      </c>
      <c r="C30" s="120" t="s">
        <v>144</v>
      </c>
      <c r="D30" s="134"/>
      <c r="E30" s="134">
        <v>708.6</v>
      </c>
      <c r="F30" s="193">
        <v>2157.1999999999998</v>
      </c>
      <c r="G30" s="265">
        <v>80.900000000000006</v>
      </c>
      <c r="H30" s="265">
        <f>F30+G30</f>
        <v>2238.1</v>
      </c>
      <c r="I30" s="286"/>
      <c r="J30" s="286">
        <f>H30+I30</f>
        <v>2238.1</v>
      </c>
      <c r="K30" s="286">
        <v>231.5</v>
      </c>
      <c r="L30" s="286">
        <f>J30+K30</f>
        <v>2469.6</v>
      </c>
    </row>
    <row r="31" spans="1:12" s="95" customFormat="1" ht="18" hidden="1" x14ac:dyDescent="0.25">
      <c r="A31" s="110" t="s">
        <v>77</v>
      </c>
      <c r="B31" s="140"/>
      <c r="C31" s="140"/>
      <c r="D31" s="127">
        <f>D32</f>
        <v>0</v>
      </c>
      <c r="E31" s="127"/>
      <c r="F31" s="194">
        <f>F32</f>
        <v>0</v>
      </c>
      <c r="G31" s="264"/>
      <c r="H31" s="264">
        <f>H32</f>
        <v>0</v>
      </c>
      <c r="I31" s="285"/>
      <c r="J31" s="285">
        <f>J32</f>
        <v>0</v>
      </c>
      <c r="K31" s="285"/>
      <c r="L31" s="285">
        <f>L32</f>
        <v>0</v>
      </c>
    </row>
    <row r="32" spans="1:12" s="39" customFormat="1" ht="18" hidden="1" x14ac:dyDescent="0.25">
      <c r="A32" s="119" t="s">
        <v>174</v>
      </c>
      <c r="B32" s="120" t="s">
        <v>169</v>
      </c>
      <c r="C32" s="120" t="s">
        <v>169</v>
      </c>
      <c r="D32" s="134"/>
      <c r="E32" s="134"/>
      <c r="F32" s="193"/>
      <c r="G32" s="265"/>
      <c r="H32" s="265"/>
      <c r="I32" s="286"/>
      <c r="J32" s="286"/>
      <c r="K32" s="286"/>
      <c r="L32" s="286"/>
    </row>
    <row r="33" spans="1:12" s="39" customFormat="1" ht="18" hidden="1" x14ac:dyDescent="0.25">
      <c r="A33" s="119"/>
      <c r="B33" s="120"/>
      <c r="C33" s="120"/>
      <c r="D33" s="134"/>
      <c r="E33" s="134"/>
      <c r="F33" s="193"/>
      <c r="G33" s="265"/>
      <c r="H33" s="265"/>
      <c r="I33" s="286"/>
      <c r="J33" s="286"/>
      <c r="K33" s="286"/>
      <c r="L33" s="286"/>
    </row>
    <row r="34" spans="1:12" s="39" customFormat="1" ht="18" hidden="1" x14ac:dyDescent="0.25">
      <c r="A34" s="110" t="s">
        <v>77</v>
      </c>
      <c r="B34" s="140"/>
      <c r="C34" s="140"/>
      <c r="D34" s="127"/>
      <c r="E34" s="127">
        <f t="shared" ref="E34:L34" si="9">E35</f>
        <v>-132.6</v>
      </c>
      <c r="F34" s="194">
        <f t="shared" si="9"/>
        <v>0</v>
      </c>
      <c r="G34" s="265">
        <f t="shared" si="9"/>
        <v>0</v>
      </c>
      <c r="H34" s="265">
        <f t="shared" si="9"/>
        <v>0</v>
      </c>
      <c r="I34" s="286">
        <f t="shared" si="9"/>
        <v>0</v>
      </c>
      <c r="J34" s="286">
        <f t="shared" si="9"/>
        <v>0</v>
      </c>
      <c r="K34" s="286">
        <f t="shared" si="9"/>
        <v>0</v>
      </c>
      <c r="L34" s="286">
        <f t="shared" si="9"/>
        <v>0</v>
      </c>
    </row>
    <row r="35" spans="1:12" s="39" customFormat="1" ht="18" hidden="1" x14ac:dyDescent="0.25">
      <c r="A35" s="119" t="s">
        <v>174</v>
      </c>
      <c r="B35" s="120" t="s">
        <v>169</v>
      </c>
      <c r="C35" s="120" t="s">
        <v>169</v>
      </c>
      <c r="D35" s="134"/>
      <c r="E35" s="134">
        <v>-132.6</v>
      </c>
      <c r="F35" s="193">
        <v>0</v>
      </c>
      <c r="G35" s="265"/>
      <c r="H35" s="265">
        <v>0</v>
      </c>
      <c r="I35" s="286"/>
      <c r="J35" s="286">
        <v>0</v>
      </c>
      <c r="K35" s="286"/>
      <c r="L35" s="286">
        <v>0</v>
      </c>
    </row>
    <row r="36" spans="1:12" s="95" customFormat="1" ht="18" x14ac:dyDescent="0.25">
      <c r="A36" s="121" t="s">
        <v>39</v>
      </c>
      <c r="B36" s="122"/>
      <c r="C36" s="122"/>
      <c r="D36" s="194">
        <f>D8+D14+D16+D20+D23+D27+D29+D31</f>
        <v>0</v>
      </c>
      <c r="E36" s="194">
        <f>E8+E14+E16+E20+E23+E27+E29+E31+E33+E34</f>
        <v>1439.7</v>
      </c>
      <c r="F36" s="194">
        <f>F8+F14+F16+F20+F23+F27+F29+F31+F33</f>
        <v>7030.8</v>
      </c>
      <c r="G36" s="280">
        <f>G8+G14+G16+G20+G23+G27+G29+G31+G33+G34</f>
        <v>1436.21</v>
      </c>
      <c r="H36" s="285">
        <f>H8+H14+H16+H20+H23+H27+H29+H31+H33</f>
        <v>8467.01</v>
      </c>
      <c r="I36" s="285">
        <f>I8+I14+I16+I20+I23+I27+I29+I31+I33+I34</f>
        <v>393</v>
      </c>
      <c r="J36" s="285">
        <f>J8+J14+J16+J20+J23+J27+J29+J31+J33</f>
        <v>8860.01</v>
      </c>
      <c r="K36" s="285">
        <f>K8+K14+K16+K20+K23+K27+K29+K31+K33+K34</f>
        <v>3431.2</v>
      </c>
      <c r="L36" s="285">
        <f>L8+L14+L16+L20+L23+L27+L29+L31+L33</f>
        <v>12291.210000000001</v>
      </c>
    </row>
    <row r="37" spans="1:12" s="39" customFormat="1" ht="18.75" x14ac:dyDescent="0.3">
      <c r="A37" s="61"/>
      <c r="B37" s="62"/>
      <c r="C37" s="62"/>
      <c r="D37" s="63"/>
      <c r="E37" s="63"/>
      <c r="F37" s="59"/>
    </row>
    <row r="38" spans="1:12" s="39" customFormat="1" ht="18.75" x14ac:dyDescent="0.3">
      <c r="A38" s="61"/>
      <c r="B38" s="62"/>
      <c r="C38" s="62"/>
      <c r="D38" s="63"/>
      <c r="E38" s="63"/>
      <c r="F38" s="59"/>
    </row>
    <row r="39" spans="1:12" s="39" customFormat="1" ht="18.75" x14ac:dyDescent="0.3">
      <c r="A39" s="61"/>
      <c r="B39" s="62"/>
      <c r="C39" s="62"/>
      <c r="D39" s="63"/>
      <c r="E39" s="63"/>
      <c r="F39" s="59"/>
    </row>
    <row r="40" spans="1:12" s="39" customFormat="1" ht="18.75" x14ac:dyDescent="0.3">
      <c r="A40" s="61"/>
      <c r="B40" s="62"/>
      <c r="C40" s="62"/>
      <c r="D40" s="63"/>
      <c r="E40" s="63"/>
      <c r="F40" s="59"/>
    </row>
    <row r="41" spans="1:12" s="39" customFormat="1" ht="18.75" x14ac:dyDescent="0.3">
      <c r="A41" s="61"/>
      <c r="B41" s="62"/>
      <c r="C41" s="62"/>
      <c r="D41" s="63"/>
      <c r="E41" s="63"/>
      <c r="F41" s="59"/>
    </row>
    <row r="42" spans="1:12" s="39" customFormat="1" ht="18.75" x14ac:dyDescent="0.3">
      <c r="A42" s="61"/>
      <c r="B42" s="62"/>
      <c r="C42" s="62"/>
      <c r="D42" s="63"/>
      <c r="E42" s="63"/>
      <c r="F42" s="59"/>
    </row>
    <row r="43" spans="1:12" s="39" customFormat="1" ht="18.75" x14ac:dyDescent="0.3">
      <c r="A43" s="61"/>
      <c r="B43" s="62"/>
      <c r="C43" s="62"/>
      <c r="D43" s="63"/>
      <c r="E43" s="63"/>
      <c r="F43" s="59"/>
    </row>
    <row r="44" spans="1:12" s="39" customFormat="1" ht="18.75" x14ac:dyDescent="0.3">
      <c r="A44" s="61"/>
      <c r="B44" s="62"/>
      <c r="C44" s="62"/>
      <c r="D44" s="63"/>
      <c r="E44" s="63"/>
      <c r="F44" s="59"/>
    </row>
    <row r="45" spans="1:12" s="39" customFormat="1" ht="18.75" x14ac:dyDescent="0.3">
      <c r="A45" s="61"/>
      <c r="B45" s="62"/>
      <c r="C45" s="62"/>
      <c r="D45" s="63"/>
      <c r="E45" s="63"/>
      <c r="F45" s="59"/>
    </row>
    <row r="46" spans="1:12" s="39" customFormat="1" ht="18.75" x14ac:dyDescent="0.3">
      <c r="A46" s="61"/>
      <c r="B46" s="62"/>
      <c r="C46" s="62"/>
      <c r="D46" s="63"/>
      <c r="E46" s="63"/>
      <c r="F46" s="59"/>
    </row>
    <row r="47" spans="1:12" s="39" customFormat="1" ht="18.75" x14ac:dyDescent="0.3">
      <c r="A47" s="61"/>
      <c r="B47" s="62"/>
      <c r="C47" s="62"/>
      <c r="D47" s="63"/>
      <c r="E47" s="63"/>
      <c r="F47" s="59"/>
    </row>
    <row r="48" spans="1:12" s="39" customFormat="1" ht="18.75" x14ac:dyDescent="0.3">
      <c r="A48" s="61"/>
      <c r="B48" s="62"/>
      <c r="C48" s="62"/>
      <c r="D48" s="63"/>
      <c r="E48" s="63"/>
      <c r="F48" s="59"/>
    </row>
    <row r="49" spans="1:6" s="39" customFormat="1" ht="18.75" x14ac:dyDescent="0.3">
      <c r="A49" s="61"/>
      <c r="B49" s="62"/>
      <c r="C49" s="62"/>
      <c r="D49" s="63"/>
      <c r="E49" s="63"/>
      <c r="F49" s="59"/>
    </row>
    <row r="50" spans="1:6" s="39" customFormat="1" ht="18.75" x14ac:dyDescent="0.3">
      <c r="A50" s="61"/>
      <c r="B50" s="62"/>
      <c r="C50" s="62"/>
      <c r="D50" s="63"/>
      <c r="E50" s="63"/>
      <c r="F50" s="59"/>
    </row>
    <row r="51" spans="1:6" s="39" customFormat="1" ht="18.75" x14ac:dyDescent="0.3">
      <c r="A51" s="61"/>
      <c r="B51" s="62"/>
      <c r="C51" s="62"/>
      <c r="D51" s="63"/>
      <c r="E51" s="63"/>
      <c r="F51" s="59"/>
    </row>
    <row r="52" spans="1:6" s="39" customFormat="1" ht="18.75" x14ac:dyDescent="0.3">
      <c r="A52" s="61"/>
      <c r="B52" s="62"/>
      <c r="C52" s="62"/>
      <c r="D52" s="63"/>
      <c r="E52" s="63"/>
      <c r="F52" s="59"/>
    </row>
    <row r="53" spans="1:6" s="39" customFormat="1" ht="18.75" x14ac:dyDescent="0.3">
      <c r="A53" s="61"/>
      <c r="B53" s="62"/>
      <c r="C53" s="62"/>
      <c r="D53" s="63"/>
      <c r="E53" s="63"/>
      <c r="F53" s="59"/>
    </row>
    <row r="54" spans="1:6" s="39" customFormat="1" ht="18.75" x14ac:dyDescent="0.3">
      <c r="A54" s="61"/>
      <c r="B54" s="62"/>
      <c r="C54" s="62"/>
      <c r="D54" s="63"/>
      <c r="E54" s="63"/>
      <c r="F54" s="59"/>
    </row>
    <row r="55" spans="1:6" s="39" customFormat="1" ht="18.75" x14ac:dyDescent="0.3">
      <c r="A55" s="61"/>
      <c r="B55" s="62"/>
      <c r="C55" s="62"/>
      <c r="D55" s="63"/>
      <c r="E55" s="63"/>
      <c r="F55" s="59"/>
    </row>
    <row r="56" spans="1:6" s="39" customFormat="1" ht="18.75" x14ac:dyDescent="0.3">
      <c r="A56" s="61"/>
      <c r="B56" s="62"/>
      <c r="C56" s="62"/>
      <c r="D56" s="63"/>
      <c r="E56" s="63"/>
      <c r="F56" s="59"/>
    </row>
    <row r="57" spans="1:6" s="39" customFormat="1" ht="18.75" x14ac:dyDescent="0.3">
      <c r="A57" s="61"/>
      <c r="B57" s="62"/>
      <c r="C57" s="62"/>
      <c r="D57" s="63"/>
      <c r="E57" s="63"/>
      <c r="F57" s="59"/>
    </row>
    <row r="58" spans="1:6" s="39" customFormat="1" ht="18.75" x14ac:dyDescent="0.3">
      <c r="A58" s="61"/>
      <c r="B58" s="62"/>
      <c r="C58" s="62"/>
      <c r="D58" s="63"/>
      <c r="E58" s="63"/>
      <c r="F58" s="59"/>
    </row>
    <row r="59" spans="1:6" s="39" customFormat="1" ht="18.75" x14ac:dyDescent="0.3">
      <c r="A59" s="61"/>
      <c r="B59" s="62"/>
      <c r="C59" s="62"/>
      <c r="D59" s="63"/>
      <c r="E59" s="63"/>
      <c r="F59" s="59"/>
    </row>
    <row r="60" spans="1:6" s="39" customFormat="1" ht="18.75" x14ac:dyDescent="0.3">
      <c r="A60" s="61"/>
      <c r="B60" s="62"/>
      <c r="C60" s="62"/>
      <c r="D60" s="63"/>
      <c r="E60" s="63"/>
      <c r="F60" s="59"/>
    </row>
    <row r="61" spans="1:6" s="39" customFormat="1" ht="18.75" x14ac:dyDescent="0.3">
      <c r="A61" s="61"/>
      <c r="B61" s="62"/>
      <c r="C61" s="62"/>
      <c r="D61" s="63"/>
      <c r="E61" s="63"/>
      <c r="F61" s="59"/>
    </row>
    <row r="62" spans="1:6" s="39" customFormat="1" ht="18.75" x14ac:dyDescent="0.3">
      <c r="A62" s="61"/>
      <c r="B62" s="62"/>
      <c r="C62" s="62"/>
      <c r="D62" s="63"/>
      <c r="E62" s="63"/>
      <c r="F62" s="59"/>
    </row>
    <row r="63" spans="1:6" s="39" customFormat="1" ht="18.75" x14ac:dyDescent="0.3">
      <c r="A63" s="61"/>
      <c r="B63" s="62"/>
      <c r="C63" s="62"/>
      <c r="D63" s="63"/>
      <c r="E63" s="63"/>
      <c r="F63" s="59"/>
    </row>
    <row r="64" spans="1:6" s="39" customFormat="1" ht="18.75" x14ac:dyDescent="0.3">
      <c r="A64" s="61"/>
      <c r="B64" s="62"/>
      <c r="C64" s="62"/>
      <c r="D64" s="63"/>
      <c r="E64" s="63"/>
      <c r="F64" s="59"/>
    </row>
    <row r="65" spans="1:6" s="39" customFormat="1" ht="18.75" x14ac:dyDescent="0.3">
      <c r="A65" s="61"/>
      <c r="B65" s="62"/>
      <c r="C65" s="62"/>
      <c r="D65" s="63"/>
      <c r="E65" s="63"/>
      <c r="F65" s="59"/>
    </row>
    <row r="66" spans="1:6" x14ac:dyDescent="0.2">
      <c r="B66" s="37"/>
      <c r="C66" s="37"/>
    </row>
    <row r="67" spans="1:6" x14ac:dyDescent="0.2">
      <c r="B67" s="37"/>
      <c r="C67" s="37"/>
    </row>
    <row r="68" spans="1:6" x14ac:dyDescent="0.2">
      <c r="B68" s="37"/>
      <c r="C68" s="37"/>
    </row>
    <row r="69" spans="1:6" x14ac:dyDescent="0.2">
      <c r="B69" s="37"/>
      <c r="C69" s="37"/>
    </row>
    <row r="70" spans="1:6" x14ac:dyDescent="0.2">
      <c r="B70" s="37"/>
      <c r="C70" s="37"/>
    </row>
    <row r="71" spans="1:6" x14ac:dyDescent="0.2">
      <c r="B71" s="37"/>
      <c r="C71" s="37"/>
    </row>
    <row r="72" spans="1:6" x14ac:dyDescent="0.2">
      <c r="B72" s="37"/>
      <c r="C72" s="37"/>
    </row>
    <row r="73" spans="1:6" x14ac:dyDescent="0.2">
      <c r="B73" s="37"/>
      <c r="C73" s="37"/>
    </row>
    <row r="74" spans="1:6" x14ac:dyDescent="0.2">
      <c r="B74" s="37"/>
      <c r="C74" s="37"/>
    </row>
    <row r="75" spans="1:6" x14ac:dyDescent="0.2">
      <c r="B75" s="37"/>
      <c r="C75" s="37"/>
    </row>
    <row r="76" spans="1:6" x14ac:dyDescent="0.2">
      <c r="B76" s="37"/>
      <c r="C76" s="37"/>
    </row>
    <row r="77" spans="1:6" x14ac:dyDescent="0.2">
      <c r="B77" s="37"/>
      <c r="C77" s="37"/>
    </row>
    <row r="78" spans="1:6" x14ac:dyDescent="0.2">
      <c r="B78" s="37"/>
      <c r="C78" s="37"/>
    </row>
    <row r="79" spans="1:6" x14ac:dyDescent="0.2">
      <c r="B79" s="37"/>
      <c r="C79" s="37"/>
    </row>
    <row r="80" spans="1:6" x14ac:dyDescent="0.2">
      <c r="B80" s="37"/>
      <c r="C80" s="37"/>
    </row>
    <row r="81" spans="2:3" x14ac:dyDescent="0.2">
      <c r="B81" s="37"/>
      <c r="C81" s="37"/>
    </row>
    <row r="82" spans="2:3" x14ac:dyDescent="0.2">
      <c r="B82" s="37"/>
      <c r="C82" s="37"/>
    </row>
    <row r="83" spans="2:3" x14ac:dyDescent="0.2">
      <c r="B83" s="37"/>
      <c r="C83" s="37"/>
    </row>
    <row r="84" spans="2:3" x14ac:dyDescent="0.2">
      <c r="B84" s="37"/>
      <c r="C84" s="37"/>
    </row>
    <row r="85" spans="2:3" x14ac:dyDescent="0.2">
      <c r="B85" s="37"/>
      <c r="C85" s="37"/>
    </row>
    <row r="86" spans="2:3" x14ac:dyDescent="0.2">
      <c r="B86" s="37"/>
      <c r="C86" s="37"/>
    </row>
    <row r="87" spans="2:3" x14ac:dyDescent="0.2">
      <c r="B87" s="37"/>
      <c r="C87" s="37"/>
    </row>
    <row r="88" spans="2:3" x14ac:dyDescent="0.2">
      <c r="B88" s="37"/>
      <c r="C88" s="37"/>
    </row>
  </sheetData>
  <mergeCells count="3">
    <mergeCell ref="A3:F3"/>
    <mergeCell ref="K1:L1"/>
    <mergeCell ref="I1:J1"/>
  </mergeCells>
  <phoneticPr fontId="3" type="noConversion"/>
  <pageMargins left="0.98425196850393704" right="0.59055118110236227" top="0.78740157480314965" bottom="0.78740157480314965" header="0.27559055118110237" footer="0.27559055118110237"/>
  <pageSetup paperSize="9" scale="6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85"/>
  <sheetViews>
    <sheetView view="pageBreakPreview" zoomScale="75" zoomScaleNormal="75" zoomScaleSheetLayoutView="100" workbookViewId="0">
      <selection activeCell="C26" sqref="C26"/>
    </sheetView>
  </sheetViews>
  <sheetFormatPr defaultRowHeight="12.75" x14ac:dyDescent="0.2"/>
  <cols>
    <col min="1" max="1" width="72.85546875" style="24" customWidth="1"/>
    <col min="2" max="3" width="13.5703125" style="13" customWidth="1"/>
    <col min="4" max="4" width="15.28515625" style="23" hidden="1" customWidth="1"/>
    <col min="5" max="5" width="15.28515625" style="23" customWidth="1"/>
    <col min="6" max="6" width="17.28515625" style="11" customWidth="1"/>
    <col min="7" max="7" width="14.85546875" style="11" customWidth="1"/>
  </cols>
  <sheetData>
    <row r="1" spans="1:8" ht="114" customHeight="1" x14ac:dyDescent="0.25">
      <c r="B1" s="159"/>
      <c r="C1" s="159"/>
      <c r="F1" s="341" t="s">
        <v>387</v>
      </c>
      <c r="G1" s="341"/>
    </row>
    <row r="2" spans="1:8" ht="17.25" customHeight="1" x14ac:dyDescent="0.2">
      <c r="D2" s="27"/>
      <c r="E2" s="27"/>
      <c r="F2" s="27"/>
    </row>
    <row r="3" spans="1:8" ht="64.5" customHeight="1" x14ac:dyDescent="0.2">
      <c r="A3" s="313" t="s">
        <v>369</v>
      </c>
      <c r="B3" s="313"/>
      <c r="C3" s="313"/>
      <c r="D3" s="313"/>
      <c r="E3" s="313"/>
      <c r="F3" s="313"/>
      <c r="G3" s="313"/>
      <c r="H3" s="4"/>
    </row>
    <row r="4" spans="1:8" ht="18" customHeight="1" x14ac:dyDescent="0.2">
      <c r="A4" s="143"/>
      <c r="B4" s="143"/>
      <c r="C4" s="143"/>
      <c r="D4" s="143"/>
      <c r="E4" s="231"/>
      <c r="F4" s="143"/>
      <c r="G4" s="26"/>
      <c r="H4" s="4"/>
    </row>
    <row r="5" spans="1:8" s="25" customFormat="1" ht="15.75" x14ac:dyDescent="0.25">
      <c r="A5" s="26"/>
      <c r="B5" s="36"/>
      <c r="C5" s="36"/>
      <c r="D5" s="26"/>
      <c r="E5" s="26"/>
      <c r="G5" s="42" t="s">
        <v>62</v>
      </c>
      <c r="H5" s="4"/>
    </row>
    <row r="6" spans="1:8" s="64" customFormat="1" ht="21" customHeight="1" x14ac:dyDescent="0.2">
      <c r="A6" s="335" t="s">
        <v>49</v>
      </c>
      <c r="B6" s="335" t="s">
        <v>65</v>
      </c>
      <c r="C6" s="335" t="s">
        <v>66</v>
      </c>
      <c r="D6" s="227" t="s">
        <v>254</v>
      </c>
      <c r="E6" s="315" t="s">
        <v>314</v>
      </c>
      <c r="F6" s="337"/>
      <c r="G6" s="38" t="s">
        <v>360</v>
      </c>
    </row>
    <row r="7" spans="1:8" s="64" customFormat="1" ht="72.75" customHeight="1" x14ac:dyDescent="0.2">
      <c r="A7" s="336"/>
      <c r="B7" s="336"/>
      <c r="C7" s="336"/>
      <c r="D7" s="38" t="s">
        <v>26</v>
      </c>
      <c r="E7" s="38" t="s">
        <v>336</v>
      </c>
      <c r="F7" s="38" t="s">
        <v>370</v>
      </c>
      <c r="G7" s="38" t="s">
        <v>419</v>
      </c>
    </row>
    <row r="8" spans="1:8" s="25" customFormat="1" ht="15.75" x14ac:dyDescent="0.25">
      <c r="A8" s="195">
        <v>1</v>
      </c>
      <c r="B8" s="196">
        <v>2</v>
      </c>
      <c r="C8" s="196">
        <v>3</v>
      </c>
      <c r="D8" s="195">
        <v>4</v>
      </c>
      <c r="E8" s="195"/>
      <c r="F8" s="195">
        <v>4</v>
      </c>
      <c r="G8" s="195">
        <v>5</v>
      </c>
    </row>
    <row r="9" spans="1:8" s="95" customFormat="1" ht="18" x14ac:dyDescent="0.25">
      <c r="A9" s="110" t="s">
        <v>48</v>
      </c>
      <c r="B9" s="140" t="s">
        <v>135</v>
      </c>
      <c r="C9" s="140"/>
      <c r="D9" s="127">
        <f>D10+D11+D13</f>
        <v>0</v>
      </c>
      <c r="E9" s="127">
        <f>E10+E11+E13+E12</f>
        <v>299.39999999999998</v>
      </c>
      <c r="F9" s="127">
        <f>F10+F11+F13+F12</f>
        <v>1931.3</v>
      </c>
      <c r="G9" s="127">
        <f>G10+G11+G13+G12</f>
        <v>1931.3</v>
      </c>
    </row>
    <row r="10" spans="1:8" s="39" customFormat="1" ht="31.5" x14ac:dyDescent="0.25">
      <c r="A10" s="119" t="s">
        <v>47</v>
      </c>
      <c r="B10" s="72" t="s">
        <v>135</v>
      </c>
      <c r="C10" s="72" t="s">
        <v>136</v>
      </c>
      <c r="D10" s="134"/>
      <c r="E10" s="134"/>
      <c r="F10" s="134">
        <v>428.7</v>
      </c>
      <c r="G10" s="88">
        <v>428.7</v>
      </c>
    </row>
    <row r="11" spans="1:8" s="39" customFormat="1" ht="47.25" x14ac:dyDescent="0.25">
      <c r="A11" s="119" t="s">
        <v>46</v>
      </c>
      <c r="B11" s="72" t="s">
        <v>135</v>
      </c>
      <c r="C11" s="72" t="s">
        <v>138</v>
      </c>
      <c r="D11" s="134"/>
      <c r="E11" s="134"/>
      <c r="F11" s="134">
        <v>528.6</v>
      </c>
      <c r="G11" s="212">
        <v>528.6</v>
      </c>
    </row>
    <row r="12" spans="1:8" s="39" customFormat="1" ht="18" x14ac:dyDescent="0.25">
      <c r="A12" s="119" t="s">
        <v>335</v>
      </c>
      <c r="B12" s="72" t="s">
        <v>135</v>
      </c>
      <c r="C12" s="72" t="s">
        <v>146</v>
      </c>
      <c r="D12" s="134"/>
      <c r="E12" s="134">
        <v>5</v>
      </c>
      <c r="F12" s="134">
        <v>5</v>
      </c>
      <c r="G12" s="212">
        <v>5</v>
      </c>
    </row>
    <row r="13" spans="1:8" s="39" customFormat="1" ht="18" x14ac:dyDescent="0.25">
      <c r="A13" s="119" t="s">
        <v>45</v>
      </c>
      <c r="B13" s="120" t="s">
        <v>135</v>
      </c>
      <c r="C13" s="120" t="s">
        <v>140</v>
      </c>
      <c r="D13" s="134"/>
      <c r="E13" s="134">
        <v>294.39999999999998</v>
      </c>
      <c r="F13" s="134">
        <v>969</v>
      </c>
      <c r="G13" s="88">
        <v>969</v>
      </c>
    </row>
    <row r="14" spans="1:8" s="39" customFormat="1" ht="18" x14ac:dyDescent="0.25">
      <c r="A14" s="110" t="s">
        <v>265</v>
      </c>
      <c r="B14" s="104" t="s">
        <v>136</v>
      </c>
      <c r="C14" s="104"/>
      <c r="D14" s="127">
        <f>D15</f>
        <v>0</v>
      </c>
      <c r="E14" s="127">
        <f>E15</f>
        <v>54.5</v>
      </c>
      <c r="F14" s="127">
        <f>F15</f>
        <v>122.7</v>
      </c>
      <c r="G14" s="127">
        <f>G15</f>
        <v>122.7</v>
      </c>
    </row>
    <row r="15" spans="1:8" s="39" customFormat="1" ht="18" x14ac:dyDescent="0.25">
      <c r="A15" s="119" t="s">
        <v>284</v>
      </c>
      <c r="B15" s="72" t="s">
        <v>136</v>
      </c>
      <c r="C15" s="72" t="s">
        <v>141</v>
      </c>
      <c r="D15" s="134"/>
      <c r="E15" s="134">
        <v>54.5</v>
      </c>
      <c r="F15" s="134">
        <v>122.7</v>
      </c>
      <c r="G15" s="88">
        <v>122.7</v>
      </c>
    </row>
    <row r="16" spans="1:8" s="95" customFormat="1" ht="30.75" customHeight="1" x14ac:dyDescent="0.25">
      <c r="A16" s="110" t="s">
        <v>44</v>
      </c>
      <c r="B16" s="104" t="s">
        <v>141</v>
      </c>
      <c r="C16" s="104"/>
      <c r="D16" s="127">
        <f>D18+D19</f>
        <v>0</v>
      </c>
      <c r="E16" s="127">
        <f>E18+E19+E17</f>
        <v>57</v>
      </c>
      <c r="F16" s="127">
        <f>F18+F19+F17</f>
        <v>92</v>
      </c>
      <c r="G16" s="127">
        <f>G18+G19+G17</f>
        <v>92</v>
      </c>
    </row>
    <row r="17" spans="1:7" s="95" customFormat="1" ht="30.75" customHeight="1" x14ac:dyDescent="0.25">
      <c r="A17" s="119" t="s">
        <v>60</v>
      </c>
      <c r="B17" s="72" t="s">
        <v>141</v>
      </c>
      <c r="C17" s="72" t="s">
        <v>142</v>
      </c>
      <c r="D17" s="127"/>
      <c r="E17" s="134">
        <v>15</v>
      </c>
      <c r="F17" s="134">
        <v>15</v>
      </c>
      <c r="G17" s="134">
        <v>15</v>
      </c>
    </row>
    <row r="18" spans="1:7" s="39" customFormat="1" ht="18" x14ac:dyDescent="0.25">
      <c r="A18" s="119" t="s">
        <v>406</v>
      </c>
      <c r="B18" s="72" t="s">
        <v>141</v>
      </c>
      <c r="C18" s="72" t="s">
        <v>330</v>
      </c>
      <c r="D18" s="134"/>
      <c r="E18" s="134">
        <v>42</v>
      </c>
      <c r="F18" s="134">
        <v>62</v>
      </c>
      <c r="G18" s="134">
        <v>62</v>
      </c>
    </row>
    <row r="19" spans="1:7" s="39" customFormat="1" ht="31.5" x14ac:dyDescent="0.25">
      <c r="A19" s="119" t="s">
        <v>57</v>
      </c>
      <c r="B19" s="72" t="s">
        <v>141</v>
      </c>
      <c r="C19" s="72" t="s">
        <v>143</v>
      </c>
      <c r="D19" s="134"/>
      <c r="E19" s="134"/>
      <c r="F19" s="134">
        <v>15</v>
      </c>
      <c r="G19" s="134">
        <v>15</v>
      </c>
    </row>
    <row r="20" spans="1:7" s="95" customFormat="1" ht="18" x14ac:dyDescent="0.25">
      <c r="A20" s="110" t="s">
        <v>43</v>
      </c>
      <c r="B20" s="140" t="s">
        <v>138</v>
      </c>
      <c r="C20" s="140"/>
      <c r="D20" s="127">
        <f>D21+D22</f>
        <v>0</v>
      </c>
      <c r="E20" s="127">
        <f>E22</f>
        <v>-150</v>
      </c>
      <c r="F20" s="127">
        <f>F22</f>
        <v>22</v>
      </c>
      <c r="G20" s="127">
        <f>G22</f>
        <v>22</v>
      </c>
    </row>
    <row r="21" spans="1:7" s="39" customFormat="1" ht="18" x14ac:dyDescent="0.25">
      <c r="A21" s="119" t="s">
        <v>266</v>
      </c>
      <c r="B21" s="120" t="s">
        <v>138</v>
      </c>
      <c r="C21" s="120" t="s">
        <v>142</v>
      </c>
      <c r="D21" s="134"/>
      <c r="E21" s="134"/>
      <c r="F21" s="134"/>
      <c r="G21" s="88"/>
    </row>
    <row r="22" spans="1:7" s="39" customFormat="1" ht="18" x14ac:dyDescent="0.25">
      <c r="A22" s="163" t="s">
        <v>210</v>
      </c>
      <c r="B22" s="120" t="s">
        <v>138</v>
      </c>
      <c r="C22" s="120" t="s">
        <v>211</v>
      </c>
      <c r="D22" s="134"/>
      <c r="E22" s="134">
        <v>-150</v>
      </c>
      <c r="F22" s="193">
        <v>22</v>
      </c>
      <c r="G22" s="88">
        <v>22</v>
      </c>
    </row>
    <row r="23" spans="1:7" s="95" customFormat="1" ht="18" hidden="1" x14ac:dyDescent="0.25">
      <c r="A23" s="110" t="s">
        <v>42</v>
      </c>
      <c r="B23" s="140" t="s">
        <v>144</v>
      </c>
      <c r="C23" s="140"/>
      <c r="D23" s="127">
        <f>SUM(D24:D26)</f>
        <v>0</v>
      </c>
      <c r="E23" s="127">
        <f>E24+E25+E26</f>
        <v>-100</v>
      </c>
      <c r="F23" s="127">
        <f>F24+F25+F26</f>
        <v>50</v>
      </c>
      <c r="G23" s="127">
        <f>G24+G25+G26</f>
        <v>50</v>
      </c>
    </row>
    <row r="24" spans="1:7" s="39" customFormat="1" ht="18" hidden="1" x14ac:dyDescent="0.25">
      <c r="A24" s="119" t="s">
        <v>190</v>
      </c>
      <c r="B24" s="120" t="s">
        <v>144</v>
      </c>
      <c r="C24" s="120" t="s">
        <v>135</v>
      </c>
      <c r="D24" s="134"/>
      <c r="E24" s="134"/>
      <c r="F24" s="193"/>
      <c r="G24" s="88"/>
    </row>
    <row r="25" spans="1:7" s="39" customFormat="1" ht="18" x14ac:dyDescent="0.25">
      <c r="A25" s="119" t="s">
        <v>264</v>
      </c>
      <c r="B25" s="120" t="s">
        <v>144</v>
      </c>
      <c r="C25" s="120" t="s">
        <v>136</v>
      </c>
      <c r="D25" s="134"/>
      <c r="E25" s="134"/>
      <c r="F25" s="193"/>
      <c r="G25" s="88"/>
    </row>
    <row r="26" spans="1:7" s="39" customFormat="1" ht="18" x14ac:dyDescent="0.25">
      <c r="A26" s="119" t="s">
        <v>41</v>
      </c>
      <c r="B26" s="120" t="s">
        <v>144</v>
      </c>
      <c r="C26" s="120" t="s">
        <v>141</v>
      </c>
      <c r="D26" s="134"/>
      <c r="E26" s="134">
        <v>-100</v>
      </c>
      <c r="F26" s="193">
        <v>50</v>
      </c>
      <c r="G26" s="193">
        <v>50</v>
      </c>
    </row>
    <row r="27" spans="1:7" s="95" customFormat="1" ht="18" x14ac:dyDescent="0.25">
      <c r="A27" s="110" t="s">
        <v>61</v>
      </c>
      <c r="B27" s="140" t="s">
        <v>145</v>
      </c>
      <c r="C27" s="140"/>
      <c r="D27" s="127">
        <f>D28</f>
        <v>0</v>
      </c>
      <c r="E27" s="127">
        <f>E28</f>
        <v>-273.5</v>
      </c>
      <c r="F27" s="194">
        <f>F28</f>
        <v>1456.2</v>
      </c>
      <c r="G27" s="194">
        <f>G28</f>
        <v>1204.3</v>
      </c>
    </row>
    <row r="28" spans="1:7" s="39" customFormat="1" ht="18" x14ac:dyDescent="0.25">
      <c r="A28" s="119" t="s">
        <v>40</v>
      </c>
      <c r="B28" s="120" t="s">
        <v>145</v>
      </c>
      <c r="C28" s="120" t="s">
        <v>135</v>
      </c>
      <c r="D28" s="134"/>
      <c r="E28" s="134">
        <v>-273.5</v>
      </c>
      <c r="F28" s="193">
        <v>1456.2</v>
      </c>
      <c r="G28" s="88">
        <v>1204.3</v>
      </c>
    </row>
    <row r="29" spans="1:7" s="95" customFormat="1" ht="18" x14ac:dyDescent="0.25">
      <c r="A29" s="110" t="s">
        <v>58</v>
      </c>
      <c r="B29" s="140" t="s">
        <v>146</v>
      </c>
      <c r="C29" s="140"/>
      <c r="D29" s="194">
        <f>D30</f>
        <v>0</v>
      </c>
      <c r="E29" s="194">
        <f>E30</f>
        <v>703.4</v>
      </c>
      <c r="F29" s="194">
        <f>F30</f>
        <v>2152</v>
      </c>
      <c r="G29" s="194">
        <f>G30</f>
        <v>2152</v>
      </c>
    </row>
    <row r="30" spans="1:7" s="39" customFormat="1" ht="18" x14ac:dyDescent="0.25">
      <c r="A30" s="119" t="s">
        <v>59</v>
      </c>
      <c r="B30" s="120" t="s">
        <v>146</v>
      </c>
      <c r="C30" s="120" t="s">
        <v>144</v>
      </c>
      <c r="D30" s="134"/>
      <c r="E30" s="134">
        <v>703.4</v>
      </c>
      <c r="F30" s="193">
        <v>2152</v>
      </c>
      <c r="G30" s="88">
        <v>2152</v>
      </c>
    </row>
    <row r="31" spans="1:7" s="95" customFormat="1" ht="18" x14ac:dyDescent="0.25">
      <c r="A31" s="110" t="s">
        <v>77</v>
      </c>
      <c r="B31" s="140"/>
      <c r="C31" s="140"/>
      <c r="D31" s="127">
        <f>D32</f>
        <v>0</v>
      </c>
      <c r="E31" s="127">
        <f>E32</f>
        <v>-219</v>
      </c>
      <c r="F31" s="194">
        <f>F32</f>
        <v>146.6</v>
      </c>
      <c r="G31" s="194">
        <f>G32</f>
        <v>398.5</v>
      </c>
    </row>
    <row r="32" spans="1:7" s="39" customFormat="1" ht="18" x14ac:dyDescent="0.25">
      <c r="A32" s="119" t="s">
        <v>174</v>
      </c>
      <c r="B32" s="120" t="s">
        <v>169</v>
      </c>
      <c r="C32" s="120" t="s">
        <v>169</v>
      </c>
      <c r="D32" s="134"/>
      <c r="E32" s="134">
        <v>-219</v>
      </c>
      <c r="F32" s="193">
        <v>146.6</v>
      </c>
      <c r="G32" s="88">
        <v>398.5</v>
      </c>
    </row>
    <row r="33" spans="1:7" s="95" customFormat="1" ht="18" x14ac:dyDescent="0.25">
      <c r="A33" s="121" t="s">
        <v>39</v>
      </c>
      <c r="B33" s="122"/>
      <c r="C33" s="122"/>
      <c r="D33" s="194">
        <f>D9+D14+D16+D20+D23+D27+D29+D31</f>
        <v>0</v>
      </c>
      <c r="E33" s="194">
        <f>E9+E14+E16+E20+E23+E27+E29+E31</f>
        <v>371.79999999999995</v>
      </c>
      <c r="F33" s="194">
        <f>F9+F14+F16+F20+F23+F27+F29+F31</f>
        <v>5972.8</v>
      </c>
      <c r="G33" s="194">
        <f>G9+G14+G16+G20+G23+G27+G29+G31</f>
        <v>5972.8</v>
      </c>
    </row>
    <row r="34" spans="1:7" s="39" customFormat="1" ht="18.75" x14ac:dyDescent="0.3">
      <c r="A34" s="61"/>
      <c r="B34" s="62"/>
      <c r="C34" s="62"/>
      <c r="D34" s="63"/>
      <c r="E34" s="63"/>
      <c r="F34" s="59"/>
      <c r="G34" s="59"/>
    </row>
    <row r="35" spans="1:7" s="39" customFormat="1" ht="18.75" x14ac:dyDescent="0.3">
      <c r="A35" s="61"/>
      <c r="B35" s="62"/>
      <c r="C35" s="62"/>
      <c r="D35" s="63"/>
      <c r="E35" s="63"/>
      <c r="F35" s="59"/>
      <c r="G35" s="59"/>
    </row>
    <row r="36" spans="1:7" s="39" customFormat="1" ht="18.75" x14ac:dyDescent="0.3">
      <c r="A36" s="61"/>
      <c r="B36" s="62"/>
      <c r="C36" s="62"/>
      <c r="D36" s="63"/>
      <c r="E36" s="63"/>
      <c r="F36" s="59"/>
      <c r="G36" s="59"/>
    </row>
    <row r="37" spans="1:7" s="39" customFormat="1" ht="18.75" x14ac:dyDescent="0.3">
      <c r="A37" s="61"/>
      <c r="B37" s="62"/>
      <c r="C37" s="62"/>
      <c r="D37" s="63"/>
      <c r="E37" s="63"/>
      <c r="F37" s="59"/>
      <c r="G37" s="59"/>
    </row>
    <row r="38" spans="1:7" s="39" customFormat="1" ht="18.75" x14ac:dyDescent="0.3">
      <c r="A38" s="61"/>
      <c r="B38" s="62"/>
      <c r="C38" s="62"/>
      <c r="D38" s="63"/>
      <c r="E38" s="63"/>
      <c r="F38" s="59"/>
      <c r="G38" s="59"/>
    </row>
    <row r="39" spans="1:7" s="39" customFormat="1" ht="18.75" x14ac:dyDescent="0.3">
      <c r="A39" s="61"/>
      <c r="B39" s="62"/>
      <c r="C39" s="62"/>
      <c r="D39" s="63"/>
      <c r="E39" s="63"/>
      <c r="F39" s="59"/>
      <c r="G39" s="59"/>
    </row>
    <row r="40" spans="1:7" s="39" customFormat="1" ht="18.75" x14ac:dyDescent="0.3">
      <c r="A40" s="61"/>
      <c r="B40" s="62"/>
      <c r="C40" s="62"/>
      <c r="D40" s="63"/>
      <c r="E40" s="63"/>
      <c r="F40" s="59"/>
      <c r="G40" s="59"/>
    </row>
    <row r="41" spans="1:7" s="39" customFormat="1" ht="18.75" x14ac:dyDescent="0.3">
      <c r="A41" s="61"/>
      <c r="B41" s="62"/>
      <c r="C41" s="62"/>
      <c r="D41" s="63"/>
      <c r="E41" s="63"/>
      <c r="F41" s="59"/>
      <c r="G41" s="59"/>
    </row>
    <row r="42" spans="1:7" s="39" customFormat="1" ht="18.75" x14ac:dyDescent="0.3">
      <c r="A42" s="61"/>
      <c r="B42" s="62"/>
      <c r="C42" s="62"/>
      <c r="D42" s="63"/>
      <c r="E42" s="63"/>
      <c r="F42" s="59"/>
      <c r="G42" s="59"/>
    </row>
    <row r="43" spans="1:7" s="39" customFormat="1" ht="18.75" x14ac:dyDescent="0.3">
      <c r="A43" s="61"/>
      <c r="B43" s="62"/>
      <c r="C43" s="62"/>
      <c r="D43" s="63"/>
      <c r="E43" s="63"/>
      <c r="F43" s="59"/>
      <c r="G43" s="59"/>
    </row>
    <row r="44" spans="1:7" s="39" customFormat="1" ht="18.75" x14ac:dyDescent="0.3">
      <c r="A44" s="61"/>
      <c r="B44" s="62"/>
      <c r="C44" s="62"/>
      <c r="D44" s="63"/>
      <c r="E44" s="63"/>
      <c r="F44" s="59"/>
      <c r="G44" s="59"/>
    </row>
    <row r="45" spans="1:7" s="39" customFormat="1" ht="18.75" x14ac:dyDescent="0.3">
      <c r="A45" s="61"/>
      <c r="B45" s="62"/>
      <c r="C45" s="62"/>
      <c r="D45" s="63"/>
      <c r="E45" s="63"/>
      <c r="F45" s="59"/>
      <c r="G45" s="59"/>
    </row>
    <row r="46" spans="1:7" s="39" customFormat="1" ht="18.75" x14ac:dyDescent="0.3">
      <c r="A46" s="61"/>
      <c r="B46" s="62"/>
      <c r="C46" s="62"/>
      <c r="D46" s="63"/>
      <c r="E46" s="63"/>
      <c r="F46" s="59"/>
      <c r="G46" s="59"/>
    </row>
    <row r="47" spans="1:7" s="39" customFormat="1" ht="18.75" x14ac:dyDescent="0.3">
      <c r="A47" s="61"/>
      <c r="B47" s="62"/>
      <c r="C47" s="62"/>
      <c r="D47" s="63"/>
      <c r="E47" s="63"/>
      <c r="F47" s="59"/>
      <c r="G47" s="59"/>
    </row>
    <row r="48" spans="1:7" s="39" customFormat="1" ht="18.75" x14ac:dyDescent="0.3">
      <c r="A48" s="61"/>
      <c r="B48" s="62"/>
      <c r="C48" s="62"/>
      <c r="D48" s="63"/>
      <c r="E48" s="63"/>
      <c r="F48" s="59"/>
      <c r="G48" s="59"/>
    </row>
    <row r="49" spans="1:7" s="39" customFormat="1" ht="18.75" x14ac:dyDescent="0.3">
      <c r="A49" s="61"/>
      <c r="B49" s="62"/>
      <c r="C49" s="62"/>
      <c r="D49" s="63"/>
      <c r="E49" s="63"/>
      <c r="F49" s="59"/>
      <c r="G49" s="59"/>
    </row>
    <row r="50" spans="1:7" s="39" customFormat="1" ht="18.75" x14ac:dyDescent="0.3">
      <c r="A50" s="61"/>
      <c r="B50" s="62"/>
      <c r="C50" s="62"/>
      <c r="D50" s="63"/>
      <c r="E50" s="63"/>
      <c r="F50" s="59"/>
      <c r="G50" s="59"/>
    </row>
    <row r="51" spans="1:7" s="39" customFormat="1" ht="18.75" x14ac:dyDescent="0.3">
      <c r="A51" s="61"/>
      <c r="B51" s="62"/>
      <c r="C51" s="62"/>
      <c r="D51" s="63"/>
      <c r="E51" s="63"/>
      <c r="F51" s="59"/>
      <c r="G51" s="59"/>
    </row>
    <row r="52" spans="1:7" s="39" customFormat="1" ht="18.75" x14ac:dyDescent="0.3">
      <c r="A52" s="61"/>
      <c r="B52" s="62"/>
      <c r="C52" s="62"/>
      <c r="D52" s="63"/>
      <c r="E52" s="63"/>
      <c r="F52" s="59"/>
      <c r="G52" s="59"/>
    </row>
    <row r="53" spans="1:7" s="39" customFormat="1" ht="18.75" x14ac:dyDescent="0.3">
      <c r="A53" s="61"/>
      <c r="B53" s="62"/>
      <c r="C53" s="62"/>
      <c r="D53" s="63"/>
      <c r="E53" s="63"/>
      <c r="F53" s="59"/>
      <c r="G53" s="59"/>
    </row>
    <row r="54" spans="1:7" s="39" customFormat="1" ht="18.75" x14ac:dyDescent="0.3">
      <c r="A54" s="61"/>
      <c r="B54" s="62"/>
      <c r="C54" s="62"/>
      <c r="D54" s="63"/>
      <c r="E54" s="63"/>
      <c r="F54" s="59"/>
      <c r="G54" s="59"/>
    </row>
    <row r="55" spans="1:7" s="39" customFormat="1" ht="18.75" x14ac:dyDescent="0.3">
      <c r="A55" s="61"/>
      <c r="B55" s="62"/>
      <c r="C55" s="62"/>
      <c r="D55" s="63"/>
      <c r="E55" s="63"/>
      <c r="F55" s="59"/>
      <c r="G55" s="59"/>
    </row>
    <row r="56" spans="1:7" s="39" customFormat="1" ht="18.75" x14ac:dyDescent="0.3">
      <c r="A56" s="61"/>
      <c r="B56" s="62"/>
      <c r="C56" s="62"/>
      <c r="D56" s="63"/>
      <c r="E56" s="63"/>
      <c r="F56" s="59"/>
      <c r="G56" s="59"/>
    </row>
    <row r="57" spans="1:7" s="39" customFormat="1" ht="18.75" x14ac:dyDescent="0.3">
      <c r="A57" s="61"/>
      <c r="B57" s="62"/>
      <c r="C57" s="62"/>
      <c r="D57" s="63"/>
      <c r="E57" s="63"/>
      <c r="F57" s="59"/>
      <c r="G57" s="59"/>
    </row>
    <row r="58" spans="1:7" s="39" customFormat="1" ht="18.75" x14ac:dyDescent="0.3">
      <c r="A58" s="61"/>
      <c r="B58" s="62"/>
      <c r="C58" s="62"/>
      <c r="D58" s="63"/>
      <c r="E58" s="63"/>
      <c r="F58" s="59"/>
      <c r="G58" s="59"/>
    </row>
    <row r="59" spans="1:7" s="39" customFormat="1" ht="18.75" x14ac:dyDescent="0.3">
      <c r="A59" s="61"/>
      <c r="B59" s="62"/>
      <c r="C59" s="62"/>
      <c r="D59" s="63"/>
      <c r="E59" s="63"/>
      <c r="F59" s="59"/>
      <c r="G59" s="59"/>
    </row>
    <row r="60" spans="1:7" s="39" customFormat="1" ht="18.75" x14ac:dyDescent="0.3">
      <c r="A60" s="61"/>
      <c r="B60" s="62"/>
      <c r="C60" s="62"/>
      <c r="D60" s="63"/>
      <c r="E60" s="63"/>
      <c r="F60" s="59"/>
      <c r="G60" s="59"/>
    </row>
    <row r="61" spans="1:7" s="39" customFormat="1" ht="18.75" x14ac:dyDescent="0.3">
      <c r="A61" s="61"/>
      <c r="B61" s="62"/>
      <c r="C61" s="62"/>
      <c r="D61" s="63"/>
      <c r="E61" s="63"/>
      <c r="F61" s="59"/>
      <c r="G61" s="59"/>
    </row>
    <row r="62" spans="1:7" s="39" customFormat="1" ht="18.75" x14ac:dyDescent="0.3">
      <c r="A62" s="61"/>
      <c r="B62" s="62"/>
      <c r="C62" s="62"/>
      <c r="D62" s="63"/>
      <c r="E62" s="63"/>
      <c r="F62" s="59"/>
      <c r="G62" s="59"/>
    </row>
    <row r="63" spans="1:7" x14ac:dyDescent="0.2">
      <c r="B63" s="37"/>
      <c r="C63" s="37"/>
    </row>
    <row r="64" spans="1:7" x14ac:dyDescent="0.2">
      <c r="B64" s="37"/>
      <c r="C64" s="37"/>
    </row>
    <row r="65" spans="2:3" x14ac:dyDescent="0.2">
      <c r="B65" s="37"/>
      <c r="C65" s="37"/>
    </row>
    <row r="66" spans="2:3" x14ac:dyDescent="0.2">
      <c r="B66" s="37"/>
      <c r="C66" s="37"/>
    </row>
    <row r="67" spans="2:3" x14ac:dyDescent="0.2">
      <c r="B67" s="37"/>
      <c r="C67" s="37"/>
    </row>
    <row r="68" spans="2:3" x14ac:dyDescent="0.2">
      <c r="B68" s="37"/>
      <c r="C68" s="37"/>
    </row>
    <row r="69" spans="2:3" x14ac:dyDescent="0.2">
      <c r="B69" s="37"/>
      <c r="C69" s="37"/>
    </row>
    <row r="70" spans="2:3" x14ac:dyDescent="0.2">
      <c r="B70" s="37"/>
      <c r="C70" s="37"/>
    </row>
    <row r="71" spans="2:3" x14ac:dyDescent="0.2">
      <c r="B71" s="37"/>
      <c r="C71" s="37"/>
    </row>
    <row r="72" spans="2:3" x14ac:dyDescent="0.2">
      <c r="B72" s="37"/>
      <c r="C72" s="37"/>
    </row>
    <row r="73" spans="2:3" x14ac:dyDescent="0.2">
      <c r="B73" s="37"/>
      <c r="C73" s="37"/>
    </row>
    <row r="74" spans="2:3" x14ac:dyDescent="0.2">
      <c r="B74" s="37"/>
      <c r="C74" s="37"/>
    </row>
    <row r="75" spans="2:3" x14ac:dyDescent="0.2">
      <c r="B75" s="37"/>
      <c r="C75" s="37"/>
    </row>
    <row r="76" spans="2:3" x14ac:dyDescent="0.2">
      <c r="B76" s="37"/>
      <c r="C76" s="37"/>
    </row>
    <row r="77" spans="2:3" x14ac:dyDescent="0.2">
      <c r="B77" s="37"/>
      <c r="C77" s="37"/>
    </row>
    <row r="78" spans="2:3" x14ac:dyDescent="0.2">
      <c r="B78" s="37"/>
      <c r="C78" s="37"/>
    </row>
    <row r="79" spans="2:3" x14ac:dyDescent="0.2">
      <c r="B79" s="37"/>
      <c r="C79" s="37"/>
    </row>
    <row r="80" spans="2:3" x14ac:dyDescent="0.2">
      <c r="B80" s="37"/>
      <c r="C80" s="37"/>
    </row>
    <row r="81" spans="2:3" x14ac:dyDescent="0.2">
      <c r="B81" s="37"/>
      <c r="C81" s="37"/>
    </row>
    <row r="82" spans="2:3" x14ac:dyDescent="0.2">
      <c r="B82" s="37"/>
      <c r="C82" s="37"/>
    </row>
    <row r="83" spans="2:3" x14ac:dyDescent="0.2">
      <c r="B83" s="37"/>
      <c r="C83" s="37"/>
    </row>
    <row r="84" spans="2:3" x14ac:dyDescent="0.2">
      <c r="B84" s="37"/>
      <c r="C84" s="37"/>
    </row>
    <row r="85" spans="2:3" x14ac:dyDescent="0.2">
      <c r="B85" s="37"/>
      <c r="C85" s="37"/>
    </row>
  </sheetData>
  <mergeCells count="6">
    <mergeCell ref="F1:G1"/>
    <mergeCell ref="A3:G3"/>
    <mergeCell ref="A6:A7"/>
    <mergeCell ref="B6:B7"/>
    <mergeCell ref="C6:C7"/>
    <mergeCell ref="E6:F6"/>
  </mergeCells>
  <phoneticPr fontId="3" type="noConversion"/>
  <pageMargins left="0.98425196850393704" right="0.59055118110236227" top="0.78740157480314965" bottom="0.78740157480314965" header="0.27559055118110237" footer="0.27559055118110237"/>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17</vt:i4>
      </vt:variant>
    </vt:vector>
  </HeadingPairs>
  <TitlesOfParts>
    <vt:vector size="38" baseType="lpstr">
      <vt:lpstr>1</vt:lpstr>
      <vt:lpstr>2</vt:lpstr>
      <vt:lpstr>3</vt:lpstr>
      <vt:lpstr>4</vt:lpstr>
      <vt:lpstr>исключено 2018г</vt:lpstr>
      <vt:lpstr>5</vt:lpstr>
      <vt:lpstr>6</vt:lpstr>
      <vt:lpstr>7</vt:lpstr>
      <vt:lpstr>8</vt:lpstr>
      <vt:lpstr>9</vt:lpstr>
      <vt:lpstr>10</vt:lpstr>
      <vt:lpstr>11</vt:lpstr>
      <vt:lpstr>12</vt:lpstr>
      <vt:lpstr>13</vt:lpstr>
      <vt:lpstr>14</vt:lpstr>
      <vt:lpstr>15</vt:lpstr>
      <vt:lpstr>16</vt:lpstr>
      <vt:lpstr>18</vt:lpstr>
      <vt:lpstr>19</vt:lpstr>
      <vt:lpstr>20</vt:lpstr>
      <vt:lpstr>21</vt:lpstr>
      <vt:lpstr>'10'!Область_печати</vt:lpstr>
      <vt:lpstr>'11'!Область_печати</vt:lpstr>
      <vt:lpstr>'12'!Область_печати</vt:lpstr>
      <vt:lpstr>'13'!Область_печати</vt:lpstr>
      <vt:lpstr>'14'!Область_печати</vt:lpstr>
      <vt:lpstr>'15'!Область_печати</vt:lpstr>
      <vt:lpstr>'16'!Область_печати</vt:lpstr>
      <vt:lpstr>'19'!Область_печати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lpstr>'исключено 2018г'!Область_печати</vt:lpstr>
    </vt:vector>
  </TitlesOfParts>
  <Company>MINFIN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Neybauer</dc:creator>
  <cp:lastModifiedBy>Larisa</cp:lastModifiedBy>
  <cp:lastPrinted>2019-11-07T06:28:33Z</cp:lastPrinted>
  <dcterms:created xsi:type="dcterms:W3CDTF">2007-09-12T09:25:25Z</dcterms:created>
  <dcterms:modified xsi:type="dcterms:W3CDTF">2019-11-11T12:47:21Z</dcterms:modified>
</cp:coreProperties>
</file>