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GEN\Desktop\бюджет\бюджет на 2016 с приложениями\"/>
    </mc:Choice>
  </mc:AlternateContent>
  <bookViews>
    <workbookView xWindow="0" yWindow="0" windowWidth="14370" windowHeight="4755" tabRatio="728"/>
  </bookViews>
  <sheets>
    <sheet name="1" sheetId="1" r:id="rId1"/>
    <sheet name="3" sheetId="15" r:id="rId2"/>
    <sheet name="5" sheetId="49" r:id="rId3"/>
    <sheet name="6" sheetId="20" r:id="rId4"/>
    <sheet name="7" sheetId="23" r:id="rId5"/>
    <sheet name="8" sheetId="45" r:id="rId6"/>
    <sheet name="9 МБТ" sheetId="38" r:id="rId7"/>
    <sheet name="10" sheetId="47" r:id="rId8"/>
    <sheet name="11" sheetId="46" r:id="rId9"/>
  </sheets>
  <definedNames>
    <definedName name="_Toc105952697" localSheetId="3">'6'!#REF!</definedName>
    <definedName name="_Toc105952698" localSheetId="3">'6'!#REF!</definedName>
    <definedName name="_xlnm.Print_Area" localSheetId="1">'3'!$A$1:$C$13</definedName>
    <definedName name="_xlnm.Print_Area" localSheetId="3">'6'!$A$1:$D$66</definedName>
    <definedName name="_xlnm.Print_Area" localSheetId="4">'7'!$A$1:$H$117</definedName>
    <definedName name="_xlnm.Print_Area" localSheetId="5">'8'!$A$1:$I$118</definedName>
    <definedName name="_xlnm.Print_Area">#REF!</definedName>
    <definedName name="п">#REF!</definedName>
  </definedNames>
  <calcPr calcId="152511"/>
</workbook>
</file>

<file path=xl/calcChain.xml><?xml version="1.0" encoding="utf-8"?>
<calcChain xmlns="http://schemas.openxmlformats.org/spreadsheetml/2006/main">
  <c r="I109" i="45" l="1"/>
  <c r="H109" i="45"/>
  <c r="H95" i="45"/>
  <c r="I95" i="45"/>
  <c r="I38" i="45"/>
  <c r="H38" i="45"/>
  <c r="I26" i="45"/>
  <c r="H26" i="45"/>
  <c r="H108" i="23"/>
  <c r="G108" i="23"/>
  <c r="H38" i="23"/>
  <c r="G38" i="23" l="1"/>
  <c r="H25" i="23"/>
  <c r="G25" i="23"/>
  <c r="H26" i="23"/>
  <c r="G26" i="23"/>
  <c r="I114" i="45" l="1"/>
  <c r="H114" i="45"/>
  <c r="I110" i="45"/>
  <c r="H110" i="45"/>
  <c r="H113" i="23"/>
  <c r="G113" i="23"/>
  <c r="H109" i="23"/>
  <c r="G109" i="23"/>
  <c r="H94" i="23"/>
  <c r="G94" i="23"/>
  <c r="H30" i="23"/>
  <c r="G30" i="23"/>
  <c r="H74" i="45" l="1"/>
  <c r="H7" i="45" s="1"/>
  <c r="I74" i="45"/>
  <c r="H104" i="45"/>
  <c r="I94" i="45"/>
  <c r="I87" i="45" s="1"/>
  <c r="I58" i="45"/>
  <c r="H58" i="45"/>
  <c r="I57" i="45"/>
  <c r="H76" i="45"/>
  <c r="H75" i="45" s="1"/>
  <c r="H78" i="45"/>
  <c r="I79" i="45"/>
  <c r="I80" i="45"/>
  <c r="I78" i="45" l="1"/>
  <c r="I76" i="45"/>
  <c r="I75" i="45" s="1"/>
  <c r="H37" i="45"/>
  <c r="H35" i="45"/>
  <c r="I40" i="45"/>
  <c r="I39" i="45"/>
  <c r="I37" i="45" s="1"/>
  <c r="I34" i="45" s="1"/>
  <c r="G93" i="23"/>
  <c r="G107" i="23"/>
  <c r="G102" i="23" s="1"/>
  <c r="J107" i="23"/>
  <c r="G103" i="23"/>
  <c r="G87" i="23"/>
  <c r="G52" i="23"/>
  <c r="G57" i="23"/>
  <c r="H37" i="23"/>
  <c r="G37" i="23"/>
  <c r="H29" i="23"/>
  <c r="H34" i="45" l="1"/>
  <c r="C9" i="49"/>
  <c r="F117" i="23"/>
  <c r="H115" i="23"/>
  <c r="G115" i="23"/>
  <c r="H114" i="23"/>
  <c r="H112" i="23"/>
  <c r="H111" i="23"/>
  <c r="H110" i="23"/>
  <c r="H103" i="23"/>
  <c r="H97" i="23"/>
  <c r="H96" i="23"/>
  <c r="H93" i="23" s="1"/>
  <c r="G86" i="23"/>
  <c r="G85" i="23" s="1"/>
  <c r="H87" i="23"/>
  <c r="H84" i="23"/>
  <c r="H83" i="23" s="1"/>
  <c r="H81" i="23"/>
  <c r="G81" i="23"/>
  <c r="H79" i="23"/>
  <c r="H78" i="23"/>
  <c r="G74" i="23"/>
  <c r="H72" i="23"/>
  <c r="H71" i="23"/>
  <c r="G70" i="23"/>
  <c r="H67" i="23"/>
  <c r="G67" i="23"/>
  <c r="H65" i="23"/>
  <c r="H64" i="23"/>
  <c r="H63" i="23" s="1"/>
  <c r="H61" i="23"/>
  <c r="G60" i="23"/>
  <c r="H58" i="23"/>
  <c r="H57" i="23" s="1"/>
  <c r="H52" i="23" s="1"/>
  <c r="H56" i="23"/>
  <c r="H55" i="23" s="1"/>
  <c r="H50" i="23"/>
  <c r="G50" i="23"/>
  <c r="H45" i="23"/>
  <c r="G45" i="23"/>
  <c r="H43" i="23"/>
  <c r="G43" i="23"/>
  <c r="H42" i="23"/>
  <c r="H41" i="23" s="1"/>
  <c r="H35" i="23"/>
  <c r="G35" i="23"/>
  <c r="H33" i="23"/>
  <c r="H32" i="23"/>
  <c r="H31" i="23"/>
  <c r="H18" i="23"/>
  <c r="G18" i="23"/>
  <c r="H15" i="23"/>
  <c r="H13" i="23" s="1"/>
  <c r="G13" i="23"/>
  <c r="H10" i="23"/>
  <c r="G10" i="23"/>
  <c r="D7" i="20"/>
  <c r="I47" i="45"/>
  <c r="D11" i="47"/>
  <c r="C11" i="47"/>
  <c r="H107" i="23" l="1"/>
  <c r="H75" i="23"/>
  <c r="G42" i="23"/>
  <c r="G41" i="23" s="1"/>
  <c r="H17" i="23"/>
  <c r="H8" i="23" s="1"/>
  <c r="H102" i="23"/>
  <c r="H101" i="23" s="1"/>
  <c r="G9" i="23"/>
  <c r="H70" i="23"/>
  <c r="H66" i="23" s="1"/>
  <c r="H59" i="23" s="1"/>
  <c r="H80" i="23"/>
  <c r="H73" i="23" s="1"/>
  <c r="G101" i="23"/>
  <c r="H9" i="23"/>
  <c r="H60" i="23"/>
  <c r="G66" i="23"/>
  <c r="G59" i="23" s="1"/>
  <c r="G80" i="23"/>
  <c r="G73" i="23" s="1"/>
  <c r="H49" i="23"/>
  <c r="H48" i="23" s="1"/>
  <c r="H86" i="23"/>
  <c r="H85" i="23" s="1"/>
  <c r="G49" i="23"/>
  <c r="H77" i="23"/>
  <c r="G17" i="23"/>
  <c r="G48" i="23"/>
  <c r="G7" i="23" l="1"/>
  <c r="H7" i="23"/>
  <c r="H117" i="23" s="1"/>
  <c r="G8" i="23"/>
  <c r="G117" i="23" l="1"/>
  <c r="H108" i="45"/>
  <c r="H103" i="45" s="1"/>
  <c r="I104" i="45"/>
  <c r="I115" i="45"/>
  <c r="I113" i="45"/>
  <c r="I112" i="45"/>
  <c r="I111" i="45"/>
  <c r="H94" i="45"/>
  <c r="I108" i="45" l="1"/>
  <c r="I103" i="45" s="1"/>
  <c r="I88" i="45"/>
  <c r="H88" i="45"/>
  <c r="H87" i="45" s="1"/>
  <c r="I97" i="45"/>
  <c r="I98" i="45"/>
  <c r="H84" i="45"/>
  <c r="I82" i="45"/>
  <c r="H82" i="45"/>
  <c r="I85" i="45"/>
  <c r="I84" i="45" s="1"/>
  <c r="H71" i="45"/>
  <c r="I68" i="45"/>
  <c r="H68" i="45"/>
  <c r="I72" i="45"/>
  <c r="I73" i="45"/>
  <c r="H64" i="45"/>
  <c r="I66" i="45"/>
  <c r="I65" i="45"/>
  <c r="I59" i="45"/>
  <c r="I53" i="45" s="1"/>
  <c r="H46" i="45"/>
  <c r="I48" i="45"/>
  <c r="I32" i="45"/>
  <c r="I31" i="45"/>
  <c r="I30" i="45"/>
  <c r="H25" i="45"/>
  <c r="I29" i="45"/>
  <c r="I28" i="45"/>
  <c r="I27" i="45"/>
  <c r="I10" i="45"/>
  <c r="I15" i="45"/>
  <c r="I14" i="45"/>
  <c r="H13" i="45"/>
  <c r="I81" i="45" l="1"/>
  <c r="I71" i="45"/>
  <c r="I67" i="45" s="1"/>
  <c r="H81" i="45"/>
  <c r="I64" i="45"/>
  <c r="H67" i="45"/>
  <c r="I46" i="45"/>
  <c r="I13" i="45"/>
  <c r="I9" i="45" s="1"/>
  <c r="I25" i="45"/>
  <c r="C26" i="20" l="1"/>
  <c r="D19" i="20" l="1"/>
  <c r="D13" i="20"/>
  <c r="C19" i="20"/>
  <c r="C13" i="20"/>
  <c r="C16" i="20" l="1"/>
  <c r="D16" i="20"/>
  <c r="H116" i="45" l="1"/>
  <c r="C8" i="38"/>
  <c r="I18" i="45"/>
  <c r="I17" i="45" s="1"/>
  <c r="I8" i="45" s="1"/>
  <c r="H44" i="45"/>
  <c r="H43" i="45" s="1"/>
  <c r="I44" i="45"/>
  <c r="H51" i="45"/>
  <c r="H50" i="45" s="1"/>
  <c r="H53" i="45"/>
  <c r="H61" i="45"/>
  <c r="H60" i="45" s="1"/>
  <c r="I62" i="45"/>
  <c r="I61" i="45" s="1"/>
  <c r="I60" i="45" s="1"/>
  <c r="I51" i="45"/>
  <c r="I50" i="45" s="1"/>
  <c r="I49" i="45" s="1"/>
  <c r="I102" i="45"/>
  <c r="I7" i="45" s="1"/>
  <c r="I116" i="45"/>
  <c r="G118" i="45"/>
  <c r="H49" i="45" l="1"/>
  <c r="I43" i="45"/>
  <c r="I42" i="45" s="1"/>
  <c r="H10" i="45"/>
  <c r="H9" i="45" s="1"/>
  <c r="H18" i="45"/>
  <c r="H17" i="45" s="1"/>
  <c r="H42" i="45"/>
  <c r="H102" i="45"/>
  <c r="H8" i="45" l="1"/>
  <c r="H86" i="45"/>
  <c r="C24" i="20"/>
  <c r="C11" i="20"/>
  <c r="D24" i="20"/>
  <c r="C22" i="20"/>
  <c r="D11" i="20"/>
  <c r="C5" i="1"/>
  <c r="D8" i="1"/>
  <c r="E8" i="1"/>
  <c r="F8" i="1"/>
  <c r="G8" i="1"/>
  <c r="H8" i="1"/>
  <c r="I8" i="1"/>
  <c r="D18" i="1"/>
  <c r="D17" i="1" s="1"/>
  <c r="D22" i="1"/>
  <c r="D21" i="1" s="1"/>
  <c r="D24" i="1"/>
  <c r="D23" i="1" s="1"/>
  <c r="D12" i="1"/>
  <c r="D15" i="1"/>
  <c r="E18" i="1"/>
  <c r="E22" i="1"/>
  <c r="E20" i="1" s="1"/>
  <c r="E24" i="1"/>
  <c r="E23" i="1" s="1"/>
  <c r="E12" i="1"/>
  <c r="E15" i="1"/>
  <c r="F18" i="1"/>
  <c r="F17" i="1" s="1"/>
  <c r="F22" i="1"/>
  <c r="F20" i="1" s="1"/>
  <c r="F24" i="1"/>
  <c r="F23" i="1" s="1"/>
  <c r="F12" i="1"/>
  <c r="F15" i="1"/>
  <c r="G18" i="1"/>
  <c r="G22" i="1"/>
  <c r="G21" i="1" s="1"/>
  <c r="G24" i="1"/>
  <c r="G23" i="1" s="1"/>
  <c r="G12" i="1"/>
  <c r="G15" i="1"/>
  <c r="H18" i="1"/>
  <c r="H17" i="1" s="1"/>
  <c r="H22" i="1"/>
  <c r="H20" i="1" s="1"/>
  <c r="H24" i="1"/>
  <c r="H23" i="1" s="1"/>
  <c r="H12" i="1"/>
  <c r="H15" i="1"/>
  <c r="I18" i="1"/>
  <c r="I22" i="1"/>
  <c r="I20" i="1" s="1"/>
  <c r="I24" i="1"/>
  <c r="I23" i="1" s="1"/>
  <c r="I12" i="1"/>
  <c r="I15" i="1"/>
  <c r="E21" i="1"/>
  <c r="F21" i="1"/>
  <c r="I21" i="1"/>
  <c r="D14" i="1" l="1"/>
  <c r="H118" i="45"/>
  <c r="C7" i="20"/>
  <c r="C28" i="20" s="1"/>
  <c r="H21" i="1"/>
  <c r="D22" i="20"/>
  <c r="D28" i="20" s="1"/>
  <c r="I19" i="1"/>
  <c r="I11" i="1" s="1"/>
  <c r="I10" i="1" s="1"/>
  <c r="I9" i="1" s="1"/>
  <c r="H14" i="1"/>
  <c r="H19" i="1"/>
  <c r="H11" i="1" s="1"/>
  <c r="H10" i="1" s="1"/>
  <c r="H9" i="1" s="1"/>
  <c r="E19" i="1"/>
  <c r="F14" i="1"/>
  <c r="F19" i="1"/>
  <c r="F11" i="1" s="1"/>
  <c r="F10" i="1" s="1"/>
  <c r="F9" i="1" s="1"/>
  <c r="E11" i="1"/>
  <c r="E10" i="1" s="1"/>
  <c r="E9" i="1" s="1"/>
  <c r="G20" i="1"/>
  <c r="G19" i="1" s="1"/>
  <c r="G11" i="1" s="1"/>
  <c r="G10" i="1" s="1"/>
  <c r="G9" i="1" s="1"/>
  <c r="D20" i="1"/>
  <c r="D19" i="1" s="1"/>
  <c r="D11" i="1" s="1"/>
  <c r="D10" i="1" s="1"/>
  <c r="D9" i="1" s="1"/>
  <c r="D6" i="1" s="1"/>
  <c r="I17" i="1"/>
  <c r="I14" i="1" s="1"/>
  <c r="G17" i="1"/>
  <c r="G14" i="1" s="1"/>
  <c r="E17" i="1"/>
  <c r="E14" i="1" s="1"/>
  <c r="I86" i="45" l="1"/>
  <c r="I118" i="45" s="1"/>
  <c r="H6" i="1"/>
  <c r="I6" i="1"/>
  <c r="E6" i="1"/>
  <c r="F6" i="1"/>
  <c r="G6" i="1"/>
</calcChain>
</file>

<file path=xl/sharedStrings.xml><?xml version="1.0" encoding="utf-8"?>
<sst xmlns="http://schemas.openxmlformats.org/spreadsheetml/2006/main" count="1245" uniqueCount="282">
  <si>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</si>
  <si>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</si>
  <si>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</si>
  <si>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</si>
  <si>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</si>
  <si>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</si>
  <si>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</si>
  <si>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</si>
  <si>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</si>
  <si>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</si>
  <si>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</si>
  <si>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</si>
  <si>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</si>
  <si>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</si>
  <si>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</si>
  <si>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</si>
  <si>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</si>
  <si>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</si>
  <si>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</si>
  <si>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</si>
  <si>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</si>
  <si>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</si>
  <si>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</si>
  <si>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Изменения (+;-)</t>
  </si>
  <si>
    <t>Сумма с учетом изменений</t>
  </si>
  <si>
    <t>ВСЕГО РАСХОДОВ</t>
  </si>
  <si>
    <t>Культура</t>
  </si>
  <si>
    <t>Благоустройство</t>
  </si>
  <si>
    <t>Другие вопросы в области национальной экономики</t>
  </si>
  <si>
    <t>Обеспечение пожарной безопасности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</si>
  <si>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</si>
  <si>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</si>
  <si>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</si>
  <si>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Наименование показателя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</si>
  <si>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</si>
  <si>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</si>
  <si>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</si>
  <si>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</si>
  <si>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</si>
  <si>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</si>
  <si>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</si>
  <si>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</si>
  <si>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</si>
  <si>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</si>
  <si>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0113</t>
  </si>
  <si>
    <t>0200</t>
  </si>
  <si>
    <t>Мобилизационная и вневойсковая подготовка</t>
  </si>
  <si>
    <t>0203</t>
  </si>
  <si>
    <t>0300</t>
  </si>
  <si>
    <t>0310</t>
  </si>
  <si>
    <t>0314</t>
  </si>
  <si>
    <t>0400</t>
  </si>
  <si>
    <t>Транспорт</t>
  </si>
  <si>
    <t>0408</t>
  </si>
  <si>
    <t>0412</t>
  </si>
  <si>
    <t>0500</t>
  </si>
  <si>
    <t>0501</t>
  </si>
  <si>
    <t>0800</t>
  </si>
  <si>
    <t>0801</t>
  </si>
  <si>
    <t>1100</t>
  </si>
  <si>
    <t>Другие вопросы в области физической культуры и спорта</t>
  </si>
  <si>
    <t>1105</t>
  </si>
  <si>
    <t>0102</t>
  </si>
  <si>
    <t>(тыс. рублей)</t>
  </si>
  <si>
    <t>Реквизиты соглашения</t>
  </si>
  <si>
    <t>Сумма расходов</t>
  </si>
  <si>
    <t>х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</si>
  <si>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</si>
  <si>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</si>
  <si>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</si>
  <si>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</si>
  <si>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</si>
  <si>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</si>
  <si>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</si>
  <si>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</si>
  <si>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</si>
  <si>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 xml:space="preserve">Итого с учетом изменений </t>
  </si>
  <si>
    <t>Наименование передаваемого полномочия</t>
  </si>
  <si>
    <t>801 01 05 00 00 00 0000 000</t>
  </si>
  <si>
    <t>801  01 02 00 00 00 0000 000</t>
  </si>
  <si>
    <t>801 01 00 00 00 00 0000 000</t>
  </si>
  <si>
    <t>801 01 02 00 00 10 0000 710</t>
  </si>
  <si>
    <t>801 01 02 00 00 10 0000 800</t>
  </si>
  <si>
    <t>801 01 02 00 00 10 0000 810</t>
  </si>
  <si>
    <t>801 01 03 00 00 00 0000 000</t>
  </si>
  <si>
    <t>801 01 03 00 00 00 0000 800</t>
  </si>
  <si>
    <t>801 01 03 00 00 10 0000 810</t>
  </si>
  <si>
    <t>801 01 03 00 00 00 0000 700</t>
  </si>
  <si>
    <t>801 01 03 00 00 10 0000710</t>
  </si>
  <si>
    <t>801  01 06 00 00 00 0000 000</t>
  </si>
  <si>
    <t>801 01 06 05 00 00 0000 000</t>
  </si>
  <si>
    <t>801 01 06 05 00 00 0000 600</t>
  </si>
  <si>
    <t>801 01 06 05 01 05 0000 640</t>
  </si>
  <si>
    <t>000 01 06 04 01 00 0000 000</t>
  </si>
  <si>
    <t>000 01 06 04 01 00 0000 800</t>
  </si>
  <si>
    <t>000 01 06 04 01 01 0000 810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</si>
  <si>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</si>
  <si>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</si>
  <si>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</si>
  <si>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</si>
  <si>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01 02 00 00 10 0000 810</t>
  </si>
  <si>
    <t>Погашение бюджетами  сельских поселений кредитов от кредитных организаций в валюте Российской Федерации</t>
  </si>
  <si>
    <t>01 03 00 00 10 0000 810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</si>
  <si>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</si>
  <si>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01 06 05 01 10 0000 640</t>
  </si>
  <si>
    <t xml:space="preserve"> Возврат бюджетных кредитов, предоставленных юридическим лицам из бюджета сельских поселений в валюте Российской Федерации</t>
  </si>
  <si>
    <t>801</t>
  </si>
  <si>
    <t>000</t>
  </si>
  <si>
    <t>Общегосударственные вопросы</t>
  </si>
  <si>
    <t>01</t>
  </si>
  <si>
    <t>1.1.</t>
  </si>
  <si>
    <t>02</t>
  </si>
  <si>
    <t>1.2.</t>
  </si>
  <si>
    <t>04</t>
  </si>
  <si>
    <t>13</t>
  </si>
  <si>
    <t>Национальная оборона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</si>
  <si>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</si>
  <si>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</si>
  <si>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</si>
  <si>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</si>
  <si>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</si>
  <si>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</si>
  <si>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Жилищное хозяйство 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</si>
  <si>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</si>
  <si>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</si>
  <si>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</si>
  <si>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</si>
  <si>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</si>
  <si>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Прочие расходы</t>
  </si>
  <si>
    <t>Условно утвержденные расходы</t>
  </si>
  <si>
    <t>Итого расходов</t>
  </si>
  <si>
    <t>1.</t>
  </si>
  <si>
    <t>Функционирование высшего должностного лица субъекта РФ и муниципального образования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</si>
  <si>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</si>
  <si>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</si>
  <si>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</si>
  <si>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</si>
  <si>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</si>
  <si>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</si>
  <si>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</si>
  <si>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</si>
  <si>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111</t>
  </si>
  <si>
    <t>1.3.</t>
  </si>
  <si>
    <t>1.4.</t>
  </si>
  <si>
    <t>244</t>
  </si>
  <si>
    <t>Бюджетные инвестиции на приобретение объектов недвижимого имущества казенным учреждениям</t>
  </si>
  <si>
    <t>851</t>
  </si>
  <si>
    <t>1.5.</t>
  </si>
  <si>
    <t xml:space="preserve">Мероприятия в области жилищного хозяйства </t>
  </si>
  <si>
    <t>1.6.</t>
  </si>
  <si>
    <t xml:space="preserve">Культура, кинематография </t>
  </si>
  <si>
    <t xml:space="preserve">Иные межбюджетные трансферты </t>
  </si>
  <si>
    <t>540</t>
  </si>
  <si>
    <r>
      <t xml:space="preserve">Прочая закупка товаров, работ и услуг для </t>
    </r>
    <r>
      <rPr>
        <u/>
        <sz val="12"/>
        <rFont val="Times New Roman"/>
        <family val="1"/>
        <charset val="204"/>
      </rPr>
      <t>государственных нужд</t>
    </r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</si>
  <si>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</si>
  <si>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</si>
  <si>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</si>
  <si>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0131000</t>
  </si>
  <si>
    <t>Развитие физической культуры  и спорта в рамках подпрограммы "Развитие социально-культурной сферы" муниципальной программы "Комплексное развитие территории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</si>
  <si>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сельского поселения"</t>
  </si>
  <si>
    <t>Повышение уровня благоустройства   в рамках подпрограммы "Устоичивое развитие систем жизнеобеспечения" муниципальной программы "Комплексное развитие территории сельского поселения"</t>
  </si>
  <si>
    <t>0121000</t>
  </si>
  <si>
    <t>Повышение эффективности управления муниципальной собственностию  в рамках подпрограммы "Развитие экономического петенциала" муниципальной программы "Комплексное развитие территории сельского поселения"</t>
  </si>
  <si>
    <t>10</t>
  </si>
  <si>
    <t>14</t>
  </si>
  <si>
    <t>Обеспечение безопасности населения   в рамках подпрограммы "Устоичивое развитие систем жизнеобеспечения" муниципальной программы "Комплексное развитие территории сельского поселения"</t>
  </si>
  <si>
    <t>Другие вопросы в области национальной безопасности и правоохранительной деятельности</t>
  </si>
  <si>
    <t>9905118</t>
  </si>
  <si>
    <t>Субвенции на осуществление первичного воинского учета на территориях, где отсутствуют военные комиссариаты</t>
  </si>
  <si>
    <t>990Л801</t>
  </si>
  <si>
    <t>Материально-техническое обеспечение деятельности администрации сельского поселения</t>
  </si>
  <si>
    <t>9901801</t>
  </si>
  <si>
    <t>Глава муниципального образования</t>
  </si>
  <si>
    <t>Руководство и управление в сфере установленных функций  органов местного самоуправления</t>
  </si>
  <si>
    <t>Материально-техническое обеспечение деятельности других общегосударственных вопросы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</si>
  <si>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сельского поселения"</t>
  </si>
  <si>
    <t>414</t>
  </si>
  <si>
    <t>99</t>
  </si>
  <si>
    <t>0000000</t>
  </si>
  <si>
    <t>00</t>
  </si>
  <si>
    <t>9990000</t>
  </si>
  <si>
    <t>999</t>
  </si>
  <si>
    <t>Увеличение прочих остатков денежных средств бюджетов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</si>
  <si>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</si>
  <si>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</si>
  <si>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</si>
  <si>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0125000</t>
  </si>
  <si>
    <t>0113000</t>
  </si>
  <si>
    <t>0123000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</si>
  <si>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</si>
  <si>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</si>
  <si>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0120300190</t>
  </si>
  <si>
    <t>119</t>
  </si>
  <si>
    <t>0130200190</t>
  </si>
  <si>
    <t>853</t>
  </si>
  <si>
    <t>Прочая закупка товаров, работ и услуг для государственных нужд</t>
  </si>
  <si>
    <t>2016 год</t>
  </si>
  <si>
    <t>Вид заимствований</t>
  </si>
  <si>
    <t>Объем привлечения средств</t>
  </si>
  <si>
    <t>Объем средств, направляемых на погашение суммы основного долга</t>
  </si>
  <si>
    <t xml:space="preserve">Бюджетные кредиты  от других бюджетов бюджетной системы Российской Федерации </t>
  </si>
  <si>
    <t>Итого муниципальные внутренние заимствование МО "Чемальское сельское поселение"</t>
  </si>
  <si>
    <t>Итого</t>
  </si>
  <si>
    <t>Цель гарантирования</t>
  </si>
  <si>
    <t>Наименование (категория) принципала</t>
  </si>
  <si>
    <t>Сумма гарантирования, тыс.рублей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</si>
  <si>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</si>
  <si>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</si>
  <si>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</si>
  <si>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ИТОГО:</t>
  </si>
  <si>
    <t xml:space="preserve">Исполнение муниципальных гарантий  </t>
  </si>
  <si>
    <t>Объем бюджетных ассигнований на исполнение муниципальных гарантий по возможным гарантийным случаям, тыс.рублей</t>
  </si>
  <si>
    <t>За счет расходов муниципального образования</t>
  </si>
  <si>
    <t>За счет источников финансирования дефицита бюджета</t>
  </si>
  <si>
    <t>Программа внутренних заимствований местного бюджета на 2016 год .</t>
  </si>
  <si>
    <t>тыс.руб</t>
  </si>
  <si>
    <t>Фонд оплаты труда государственных (муниципальных) органов</t>
  </si>
  <si>
    <t>99 0 00 01200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</si>
  <si>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</si>
  <si>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</si>
  <si>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</si>
  <si>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</si>
  <si>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99 0 А0 01100</t>
  </si>
  <si>
    <t>99 0 А0 01190</t>
  </si>
  <si>
    <t>99 0 00 5118</t>
  </si>
  <si>
    <t>01 2 05 00000</t>
  </si>
  <si>
    <t>01 2 0 500190</t>
  </si>
  <si>
    <t>01 2 01 00000</t>
  </si>
  <si>
    <t>01 2 01 00110</t>
  </si>
  <si>
    <t>01 1 03 00000</t>
  </si>
  <si>
    <t>01 1 03 00190</t>
  </si>
  <si>
    <t>01 2 03 00000</t>
  </si>
  <si>
    <t xml:space="preserve"> Распределение бюджетных ассигнований местного бюджета на реализацию муниципальных программ на 2016 год</t>
  </si>
  <si>
    <t>тыс. рублей</t>
  </si>
  <si>
    <t>КОД</t>
  </si>
  <si>
    <t>Наименование программы</t>
  </si>
  <si>
    <t>Сумма                            на 2016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</si>
  <si>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"Чепошское сельское поселение"  на 2016 год</t>
  </si>
  <si>
    <t>Мероприятия по организации в границах сельских поселений водоснабжения населения в рамках подпрограммы "Устойчивое развитие систем жизнеобеспечения" муниципальной программы "Комплексное развитие территории сельского поселения"</t>
  </si>
  <si>
    <t>112</t>
  </si>
  <si>
    <t>Ведомственная структура расходов бюджета муниципального образования "Чепошское сельское поселение" на 2016 год</t>
  </si>
  <si>
    <t>Распределение
бюджетных ассигнований по разделам, подразделам классификации расходов бюджета муниципального образования "Чепошское сельское поселение"   на 2016 год</t>
  </si>
  <si>
    <t>Источники финансирования дефицита  бюджета муниципального образования "Чепошское сельское поселение" на 2016 год</t>
  </si>
  <si>
    <t>Перечень главных администраторов источников финансирования дефицита бюджета муниципального образования "Чепошское сельское поселение"</t>
  </si>
  <si>
    <t xml:space="preserve"> «Комплексное развитие территории сельского поселения »</t>
  </si>
  <si>
    <t>1.Иные межбюджетные трансферты бюджету МО "Чемальский район" для организации досуга и обеспечения  жителей поселения услугами организаций культуры</t>
  </si>
  <si>
    <t>Программа муниципальных гарантий  муниципального образования "Чепошское сельское поселение"в валюте Российской Федерации на 2016год</t>
  </si>
  <si>
    <t>2. Общий объем бюджетных ассигнований, предусмотренных на исполнение муниципальных гарантий  муниципального образования "Чепошское сельское поселение"  по возможным гарантийным случаям в 2016 году</t>
  </si>
  <si>
    <t>Наименование администратора и источников финансирования дефицита бюджета</t>
  </si>
  <si>
    <t>Иные межбюджетные трансферты, выделяемые из бюджета муниципального образования "Чепошское сельское поселение "  на финансирование расходов, связанных с передачей полномочий органам местного самоуправления муниципального образования "Чемальский  район" на 2016 год</t>
  </si>
  <si>
    <t>1. Перечень муниципальных гарантий МО "Чепошское сельское поселение", подлежащих предоставлению в 2016году</t>
  </si>
  <si>
    <t>Расходы на обеспечение функций администрации муниципального образования</t>
  </si>
  <si>
    <t>Расходы на обеспечение функций  по культуре</t>
  </si>
  <si>
    <t>Расходы на выплаты по оплате труда работников физической культуры и спорта</t>
  </si>
  <si>
    <t>Расходы на обеспечение функций  по физической культуре и спорту</t>
  </si>
  <si>
    <t>Администрация Чепошского сельского поселения</t>
  </si>
  <si>
    <t>99 0 А0 01110</t>
  </si>
  <si>
    <t>Расходы на выплаты по оплате труда работников администрации муниципального образования</t>
  </si>
  <si>
    <t>Основное мероприятие "Обеспечение безопасности населения"</t>
  </si>
  <si>
    <t>Основное мероприятие "Повышение эффективности управления муниципальной собственностью"</t>
  </si>
  <si>
    <t>01 3 01 00000</t>
  </si>
  <si>
    <t>Основное мероприятие "Развитие культуры"</t>
  </si>
  <si>
    <t>01 3 02 00000</t>
  </si>
  <si>
    <t>01 3 02 00110</t>
  </si>
  <si>
    <t>01 3 02 00190</t>
  </si>
  <si>
    <t>01 3 02 00100</t>
  </si>
  <si>
    <t>Основное мероприятие "Развитие физической культуры  и спорта"</t>
  </si>
  <si>
    <t>01 3 0 200190</t>
  </si>
  <si>
    <t>Материально-техническое обеспечение органов местного самоуправления</t>
  </si>
  <si>
    <t>Чепошское сельское поселение</t>
  </si>
  <si>
    <t>Приложение 1
к решению «О бюджете 
муниципального образования "Чепошское сельское поселение"
на 2016 год"</t>
  </si>
  <si>
    <t>Приложение 3
к решению «О бюджете 
муниципального образования "Чепошское сельское поселение"
на 2016 год »</t>
  </si>
  <si>
    <t xml:space="preserve">Приложение 5
к решению «О бюджете 
муниципального образования "Чепошское сельское поселение"
на 2016 год» </t>
  </si>
  <si>
    <t>Приложение 6
к решению «О бюджете 
муниципального образования "Чепошское сельское поселение"
на 2016 год»</t>
  </si>
  <si>
    <t>Приложение 7
к решению «О бюджете 
муниципального образования "Чепошское сельское поселение"
на 2016 год»</t>
  </si>
  <si>
    <t>Приложение 8
к решению «О бюджете
муниципального образования "Чепошское сельское поселение"
на 2016 год »</t>
  </si>
  <si>
    <t>Приложение 9
к решению «О бюджете 
муниципального образования "Чепошское сельское поселение"
на 2016 год"</t>
  </si>
  <si>
    <t>Приложение 10
к решению «О бюджете 
муниципального образования "Чепошское сельское поселение"
на 2016 год"</t>
  </si>
  <si>
    <t>Приложение 11
к решению «О бюджете 
муниципального образования "Чепошское сельское поселение"
на 2016 год"</t>
  </si>
  <si>
    <t>Коммунальное хозяйство</t>
  </si>
  <si>
    <t>01 2 Р4 00000</t>
  </si>
  <si>
    <t>0502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</si>
</sst>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_ ;\-#,##0.0\ 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vertical="top"/>
    </xf>
    <xf numFmtId="0" fontId="22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47">
    <xf numFmtId="0" fontId="0" fillId="0" borderId="0" xfId="0"/>
    <xf numFmtId="0" fontId="4" fillId="0" borderId="0" xfId="0" applyFont="1" applyFill="1"/>
    <xf numFmtId="43" fontId="4" fillId="0" borderId="0" xfId="2" applyFont="1" applyFill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/>
    <xf numFmtId="0" fontId="4" fillId="0" borderId="0" xfId="0" applyFont="1" applyFill="1" applyAlignment="1">
      <alignment horizontal="right"/>
    </xf>
    <xf numFmtId="43" fontId="4" fillId="0" borderId="0" xfId="2" applyFont="1" applyFill="1" applyAlignment="1">
      <alignment horizontal="right"/>
    </xf>
    <xf numFmtId="43" fontId="4" fillId="0" borderId="0" xfId="2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24" fillId="0" borderId="0" xfId="0" applyFont="1"/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43" fontId="8" fillId="0" borderId="1" xfId="2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vertical="top"/>
    </xf>
    <xf numFmtId="0" fontId="7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25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horizontal="justify" vertical="top"/>
    </xf>
    <xf numFmtId="0" fontId="7" fillId="0" borderId="1" xfId="1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2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3" fontId="26" fillId="0" borderId="0" xfId="2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3" fontId="8" fillId="0" borderId="0" xfId="2" applyFont="1" applyFill="1" applyBorder="1" applyAlignment="1">
      <alignment horizontal="center" wrapText="1"/>
    </xf>
    <xf numFmtId="0" fontId="7" fillId="0" borderId="0" xfId="0" applyFont="1" applyFill="1" applyBorder="1"/>
    <xf numFmtId="43" fontId="7" fillId="0" borderId="0" xfId="2" applyFont="1" applyFill="1" applyBorder="1" applyAlignment="1">
      <alignment horizontal="center"/>
    </xf>
    <xf numFmtId="43" fontId="7" fillId="0" borderId="0" xfId="2" applyFont="1" applyFill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top" wrapText="1"/>
    </xf>
    <xf numFmtId="0" fontId="30" fillId="0" borderId="0" xfId="0" applyFont="1" applyFill="1"/>
    <xf numFmtId="0" fontId="29" fillId="0" borderId="0" xfId="0" applyFont="1" applyFill="1"/>
    <xf numFmtId="0" fontId="24" fillId="0" borderId="0" xfId="0" applyFont="1" applyFill="1"/>
    <xf numFmtId="0" fontId="28" fillId="0" borderId="0" xfId="0" applyFont="1" applyFill="1"/>
    <xf numFmtId="0" fontId="7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top"/>
    </xf>
    <xf numFmtId="0" fontId="31" fillId="0" borderId="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3" xfId="0" applyFont="1" applyBorder="1" applyAlignment="1">
      <alignment vertical="top" wrapText="1"/>
    </xf>
    <xf numFmtId="0" fontId="31" fillId="0" borderId="4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24" fillId="0" borderId="0" xfId="0" applyFont="1" applyBorder="1"/>
    <xf numFmtId="164" fontId="9" fillId="0" borderId="0" xfId="0" quotePrefix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" fontId="7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0" fillId="0" borderId="0" xfId="0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2" fontId="7" fillId="0" borderId="0" xfId="0" applyNumberFormat="1" applyFont="1" applyBorder="1"/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2" borderId="1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27" fillId="0" borderId="1" xfId="0" applyNumberFormat="1" applyFont="1" applyBorder="1" applyAlignment="1">
      <alignment vertical="top" wrapText="1"/>
    </xf>
    <xf numFmtId="0" fontId="0" fillId="0" borderId="0" xfId="0"/>
    <xf numFmtId="0" fontId="31" fillId="0" borderId="16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1" xfId="0" applyFont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16" fillId="0" borderId="0" xfId="0" applyNumberFormat="1" applyFont="1"/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35" fillId="0" borderId="0" xfId="5" applyFont="1" applyAlignment="1"/>
    <xf numFmtId="0" fontId="36" fillId="0" borderId="0" xfId="5" applyFont="1" applyAlignment="1"/>
    <xf numFmtId="0" fontId="35" fillId="0" borderId="0" xfId="5" applyFont="1" applyAlignment="1">
      <alignment horizontal="center"/>
    </xf>
    <xf numFmtId="0" fontId="37" fillId="0" borderId="0" xfId="5" applyFont="1" applyAlignment="1">
      <alignment horizontal="center"/>
    </xf>
    <xf numFmtId="0" fontId="35" fillId="0" borderId="1" xfId="5" applyFont="1" applyBorder="1" applyAlignment="1"/>
    <xf numFmtId="0" fontId="35" fillId="0" borderId="8" xfId="5" applyFont="1" applyBorder="1" applyAlignment="1">
      <alignment vertical="center" wrapText="1"/>
    </xf>
    <xf numFmtId="0" fontId="21" fillId="0" borderId="1" xfId="5" applyFont="1" applyBorder="1" applyAlignment="1">
      <alignment horizontal="left" wrapText="1"/>
    </xf>
    <xf numFmtId="0" fontId="35" fillId="0" borderId="1" xfId="5" applyFont="1" applyBorder="1" applyAlignment="1">
      <alignment wrapText="1"/>
    </xf>
    <xf numFmtId="0" fontId="35" fillId="0" borderId="0" xfId="5" applyFont="1" applyFill="1" applyBorder="1" applyAlignment="1">
      <alignment horizontal="right"/>
    </xf>
    <xf numFmtId="0" fontId="37" fillId="0" borderId="1" xfId="5" applyFont="1" applyBorder="1" applyAlignment="1">
      <alignment horizontal="right"/>
    </xf>
    <xf numFmtId="0" fontId="35" fillId="0" borderId="0" xfId="5" applyFont="1" applyFill="1" applyAlignment="1"/>
    <xf numFmtId="0" fontId="7" fillId="0" borderId="0" xfId="5" applyFont="1" applyAlignment="1"/>
    <xf numFmtId="0" fontId="7" fillId="0" borderId="0" xfId="5" applyFont="1" applyAlignment="1">
      <alignment horizontal="right" wrapText="1"/>
    </xf>
    <xf numFmtId="0" fontId="4" fillId="0" borderId="0" xfId="5" applyFont="1" applyAlignment="1">
      <alignment wrapText="1"/>
    </xf>
    <xf numFmtId="0" fontId="4" fillId="0" borderId="1" xfId="5" applyFont="1" applyBorder="1" applyAlignment="1">
      <alignment horizontal="justify" wrapText="1"/>
    </xf>
    <xf numFmtId="0" fontId="4" fillId="0" borderId="1" xfId="5" applyFont="1" applyBorder="1" applyAlignment="1">
      <alignment wrapText="1"/>
    </xf>
    <xf numFmtId="4" fontId="4" fillId="0" borderId="1" xfId="5" applyNumberFormat="1" applyFont="1" applyBorder="1" applyAlignment="1">
      <alignment horizontal="center" wrapText="1"/>
    </xf>
    <xf numFmtId="0" fontId="5" fillId="0" borderId="1" xfId="5" applyFont="1" applyBorder="1" applyAlignment="1">
      <alignment horizontal="justify" wrapText="1"/>
    </xf>
    <xf numFmtId="4" fontId="35" fillId="0" borderId="0" xfId="5" applyNumberFormat="1" applyFont="1" applyBorder="1" applyAlignment="1">
      <alignment wrapText="1"/>
    </xf>
    <xf numFmtId="0" fontId="4" fillId="2" borderId="1" xfId="0" applyNumberFormat="1" applyFont="1" applyFill="1" applyBorder="1" applyAlignment="1">
      <alignment horizontal="left" wrapText="1"/>
    </xf>
    <xf numFmtId="0" fontId="4" fillId="2" borderId="1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wrapText="1"/>
    </xf>
    <xf numFmtId="0" fontId="10" fillId="0" borderId="1" xfId="0" applyFont="1" applyFill="1" applyBorder="1"/>
    <xf numFmtId="0" fontId="4" fillId="0" borderId="0" xfId="0" applyFont="1" applyAlignment="1">
      <alignment horizontal="right" wrapText="1"/>
    </xf>
    <xf numFmtId="0" fontId="38" fillId="0" borderId="1" xfId="0" applyFont="1" applyFill="1" applyBorder="1" applyAlignment="1">
      <alignment horizontal="center" vertical="center" wrapText="1"/>
    </xf>
    <xf numFmtId="4" fontId="38" fillId="2" borderId="1" xfId="1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/>
    </xf>
    <xf numFmtId="166" fontId="39" fillId="2" borderId="1" xfId="1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21" fillId="0" borderId="1" xfId="5" applyFont="1" applyBorder="1" applyAlignment="1">
      <alignment horizontal="center" vertical="center"/>
    </xf>
    <xf numFmtId="0" fontId="21" fillId="0" borderId="1" xfId="5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top" wrapText="1"/>
    </xf>
    <xf numFmtId="49" fontId="7" fillId="0" borderId="1" xfId="2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2" borderId="0" xfId="0" applyFont="1" applyFill="1" applyAlignment="1">
      <alignment horizontal="right" wrapText="1"/>
    </xf>
    <xf numFmtId="0" fontId="5" fillId="2" borderId="0" xfId="0" applyFont="1" applyFill="1" applyBorder="1" applyAlignment="1">
      <alignment horizontal="center" vertical="center" wrapText="1"/>
    </xf>
    <xf numFmtId="165" fontId="4" fillId="2" borderId="15" xfId="1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5" fontId="8" fillId="2" borderId="10" xfId="10" applyNumberFormat="1" applyFont="1" applyFill="1" applyBorder="1" applyAlignment="1">
      <alignment horizontal="center" vertical="center" wrapText="1"/>
    </xf>
    <xf numFmtId="165" fontId="8" fillId="2" borderId="11" xfId="1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24" fillId="0" borderId="0" xfId="0" applyFont="1" applyAlignment="1"/>
    <xf numFmtId="0" fontId="4" fillId="2" borderId="1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right"/>
    </xf>
    <xf numFmtId="0" fontId="15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24" fillId="0" borderId="0" xfId="0" applyFont="1" applyFill="1" applyAlignment="1"/>
    <xf numFmtId="0" fontId="6" fillId="0" borderId="0" xfId="0" applyFont="1" applyFill="1" applyBorder="1" applyAlignment="1">
      <alignment horizontal="right"/>
    </xf>
    <xf numFmtId="0" fontId="35" fillId="0" borderId="0" xfId="5" applyFont="1" applyAlignment="1">
      <alignment horizontal="right" wrapText="1"/>
    </xf>
    <xf numFmtId="0" fontId="37" fillId="0" borderId="0" xfId="5" applyFont="1" applyAlignment="1">
      <alignment horizontal="center"/>
    </xf>
    <xf numFmtId="0" fontId="35" fillId="0" borderId="22" xfId="5" applyFont="1" applyBorder="1" applyAlignment="1">
      <alignment horizontal="center"/>
    </xf>
    <xf numFmtId="0" fontId="35" fillId="0" borderId="23" xfId="5" applyFont="1" applyBorder="1" applyAlignment="1">
      <alignment horizontal="center"/>
    </xf>
    <xf numFmtId="0" fontId="4" fillId="0" borderId="1" xfId="5" applyFont="1" applyBorder="1" applyAlignment="1">
      <alignment horizontal="center" vertical="center" wrapText="1"/>
    </xf>
    <xf numFmtId="0" fontId="4" fillId="0" borderId="24" xfId="5" applyFont="1" applyBorder="1" applyAlignment="1">
      <alignment horizontal="center" vertical="center" wrapText="1"/>
    </xf>
    <xf numFmtId="0" fontId="4" fillId="0" borderId="25" xfId="5" applyFont="1" applyBorder="1" applyAlignment="1">
      <alignment horizontal="center" vertical="center" wrapText="1"/>
    </xf>
    <xf numFmtId="0" fontId="4" fillId="0" borderId="20" xfId="5" applyFont="1" applyBorder="1" applyAlignment="1">
      <alignment horizontal="center" vertical="center" wrapText="1"/>
    </xf>
    <xf numFmtId="0" fontId="4" fillId="0" borderId="26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left" vertical="center" wrapText="1"/>
    </xf>
    <xf numFmtId="4" fontId="4" fillId="0" borderId="1" xfId="5" applyNumberFormat="1" applyFont="1" applyBorder="1" applyAlignment="1">
      <alignment horizontal="center" vertical="center" wrapText="1"/>
    </xf>
    <xf numFmtId="0" fontId="5" fillId="0" borderId="0" xfId="5" applyFont="1" applyAlignment="1">
      <alignment horizontal="center" vertical="top" wrapText="1"/>
    </xf>
    <xf numFmtId="0" fontId="5" fillId="0" borderId="15" xfId="5" applyFont="1" applyBorder="1" applyAlignment="1">
      <alignment horizontal="center" vertical="top" wrapText="1"/>
    </xf>
    <xf numFmtId="0" fontId="4" fillId="0" borderId="12" xfId="5" applyFont="1" applyBorder="1" applyAlignment="1">
      <alignment horizontal="center" wrapText="1"/>
    </xf>
    <xf numFmtId="0" fontId="4" fillId="0" borderId="13" xfId="5" applyFont="1" applyBorder="1" applyAlignment="1">
      <alignment horizontal="center" wrapText="1"/>
    </xf>
  </cellXfs>
  <cellStyles count="11">
    <cellStyle name="Обычный" xfId="0" builtinId="0"/>
    <cellStyle name="Обычный 2" xfId="5"/>
    <cellStyle name="Обычный 2 2" xfId="8"/>
    <cellStyle name="Обычный 3" xfId="6"/>
    <cellStyle name="Обычный 4" xfId="7"/>
    <cellStyle name="Обычный_источники" xfId="1"/>
    <cellStyle name="Тысячи [0]_перечис.11" xfId="3"/>
    <cellStyle name="Тысячи_перечис.11" xfId="4"/>
    <cellStyle name="Финансовый" xfId="2" builtinId="3"/>
    <cellStyle name="Финансовый 2" xfId="9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53"/>
  <sheetViews>
    <sheetView tabSelected="1" view="pageBreakPreview" topLeftCell="A10" zoomScale="80" zoomScaleNormal="75" zoomScaleSheetLayoutView="80" workbookViewId="0">
      <selection activeCell="N20" sqref="N20"/>
    </sheetView>
  </sheetViews>
  <sheetFormatPr defaultRowHeight="15.75" x14ac:dyDescent="0.25"/>
  <cols>
    <col min="1" max="1" width="69.5703125" style="1" customWidth="1"/>
    <col min="2" max="2" width="29.5703125" style="1" customWidth="1"/>
    <col min="3" max="3" width="34.28515625" style="2" customWidth="1"/>
    <col min="4" max="9" width="0" style="1" hidden="1" customWidth="1"/>
    <col min="10" max="16384" width="9.140625" style="1"/>
  </cols>
  <sheetData>
    <row r="1" spans="1:9" ht="102.75" customHeight="1" x14ac:dyDescent="0.25">
      <c r="B1" s="209" t="s">
        <v>270</v>
      </c>
      <c r="C1" s="209"/>
      <c r="D1" s="209"/>
      <c r="E1" s="209"/>
      <c r="F1" s="209"/>
      <c r="G1" s="209"/>
      <c r="H1" s="209"/>
      <c r="I1" s="209"/>
    </row>
    <row r="2" spans="1:9" ht="56.25" customHeight="1" x14ac:dyDescent="0.25">
      <c r="A2" s="208" t="s">
        <v>242</v>
      </c>
      <c r="B2" s="208"/>
      <c r="C2" s="208"/>
    </row>
    <row r="3" spans="1:9" ht="19.149999999999999" customHeight="1" x14ac:dyDescent="0.25">
      <c r="B3" s="6"/>
      <c r="C3" s="7" t="s">
        <v>63</v>
      </c>
    </row>
    <row r="4" spans="1:9" s="9" customFormat="1" ht="37.5" x14ac:dyDescent="0.3">
      <c r="A4" s="46"/>
      <c r="B4" s="47" t="s">
        <v>14</v>
      </c>
      <c r="C4" s="48" t="s">
        <v>15</v>
      </c>
    </row>
    <row r="5" spans="1:9" s="9" customFormat="1" ht="18.75" x14ac:dyDescent="0.3">
      <c r="A5" s="49" t="s">
        <v>0</v>
      </c>
      <c r="B5" s="50"/>
      <c r="C5" s="95">
        <f>C6</f>
        <v>0</v>
      </c>
      <c r="D5" s="51">
        <v>395978.2</v>
      </c>
      <c r="E5" s="51">
        <v>395978.2</v>
      </c>
      <c r="F5" s="51">
        <v>395978.2</v>
      </c>
      <c r="G5" s="51">
        <v>395978.2</v>
      </c>
      <c r="H5" s="51">
        <v>395978.2</v>
      </c>
      <c r="I5" s="51">
        <v>395978.2</v>
      </c>
    </row>
    <row r="6" spans="1:9" s="9" customFormat="1" ht="37.5" x14ac:dyDescent="0.3">
      <c r="A6" s="52" t="s">
        <v>1</v>
      </c>
      <c r="B6" s="198" t="s">
        <v>80</v>
      </c>
      <c r="C6" s="197">
        <v>0</v>
      </c>
      <c r="D6" s="51" t="e">
        <f t="shared" ref="D6:I6" si="0">D9+D14+D19</f>
        <v>#REF!</v>
      </c>
      <c r="E6" s="51" t="e">
        <f t="shared" si="0"/>
        <v>#REF!</v>
      </c>
      <c r="F6" s="51" t="e">
        <f t="shared" si="0"/>
        <v>#REF!</v>
      </c>
      <c r="G6" s="51" t="e">
        <f t="shared" si="0"/>
        <v>#REF!</v>
      </c>
      <c r="H6" s="51" t="e">
        <f t="shared" si="0"/>
        <v>#REF!</v>
      </c>
      <c r="I6" s="51" t="e">
        <f t="shared" si="0"/>
        <v>#REF!</v>
      </c>
    </row>
    <row r="7" spans="1:9" s="9" customFormat="1" ht="18.75" x14ac:dyDescent="0.3">
      <c r="A7" s="53" t="s">
        <v>2</v>
      </c>
      <c r="B7" s="199"/>
      <c r="C7" s="197"/>
      <c r="D7" s="51"/>
      <c r="E7" s="51"/>
      <c r="F7" s="51"/>
      <c r="G7" s="51"/>
      <c r="H7" s="51"/>
      <c r="I7" s="51"/>
    </row>
    <row r="8" spans="1:9" s="9" customFormat="1" ht="37.5" x14ac:dyDescent="0.3">
      <c r="A8" s="54" t="s">
        <v>67</v>
      </c>
      <c r="B8" s="198" t="s">
        <v>78</v>
      </c>
      <c r="C8" s="197">
        <v>0</v>
      </c>
      <c r="D8" s="51" t="e">
        <f>#REF!</f>
        <v>#REF!</v>
      </c>
      <c r="E8" s="51" t="e">
        <f>#REF!</f>
        <v>#REF!</v>
      </c>
      <c r="F8" s="51" t="e">
        <f>#REF!</f>
        <v>#REF!</v>
      </c>
      <c r="G8" s="51" t="e">
        <f>#REF!</f>
        <v>#REF!</v>
      </c>
      <c r="H8" s="51" t="e">
        <f>#REF!</f>
        <v>#REF!</v>
      </c>
      <c r="I8" s="51" t="e">
        <f>#REF!</f>
        <v>#REF!</v>
      </c>
    </row>
    <row r="9" spans="1:9" s="55" customFormat="1" ht="37.5" x14ac:dyDescent="0.3">
      <c r="A9" s="52" t="s">
        <v>3</v>
      </c>
      <c r="B9" s="198" t="s">
        <v>79</v>
      </c>
      <c r="C9" s="197"/>
      <c r="D9" s="51" t="e">
        <f t="shared" ref="D9:I9" si="1">D10-D12</f>
        <v>#REF!</v>
      </c>
      <c r="E9" s="51" t="e">
        <f t="shared" si="1"/>
        <v>#REF!</v>
      </c>
      <c r="F9" s="51" t="e">
        <f t="shared" si="1"/>
        <v>#REF!</v>
      </c>
      <c r="G9" s="51" t="e">
        <f t="shared" si="1"/>
        <v>#REF!</v>
      </c>
      <c r="H9" s="51" t="e">
        <f t="shared" si="1"/>
        <v>#REF!</v>
      </c>
      <c r="I9" s="51" t="e">
        <f t="shared" si="1"/>
        <v>#REF!</v>
      </c>
    </row>
    <row r="10" spans="1:9" s="9" customFormat="1" ht="37.5" x14ac:dyDescent="0.3">
      <c r="A10" s="56" t="s">
        <v>4</v>
      </c>
      <c r="B10" s="198" t="s">
        <v>79</v>
      </c>
      <c r="C10" s="197">
        <v>0</v>
      </c>
      <c r="D10" s="51" t="e">
        <f t="shared" ref="D10:I10" si="2">D11</f>
        <v>#REF!</v>
      </c>
      <c r="E10" s="51" t="e">
        <f t="shared" si="2"/>
        <v>#REF!</v>
      </c>
      <c r="F10" s="51" t="e">
        <f t="shared" si="2"/>
        <v>#REF!</v>
      </c>
      <c r="G10" s="51" t="e">
        <f t="shared" si="2"/>
        <v>#REF!</v>
      </c>
      <c r="H10" s="51" t="e">
        <f t="shared" si="2"/>
        <v>#REF!</v>
      </c>
      <c r="I10" s="51" t="e">
        <f t="shared" si="2"/>
        <v>#REF!</v>
      </c>
    </row>
    <row r="11" spans="1:9" s="9" customFormat="1" ht="56.25" x14ac:dyDescent="0.3">
      <c r="A11" s="53" t="s">
        <v>68</v>
      </c>
      <c r="B11" s="198" t="s">
        <v>81</v>
      </c>
      <c r="C11" s="197">
        <v>0</v>
      </c>
      <c r="D11" s="51" t="e">
        <f>D13+#REF!+D18-D16-D19</f>
        <v>#REF!</v>
      </c>
      <c r="E11" s="51" t="e">
        <f>E13+#REF!+E18-E16-E19</f>
        <v>#REF!</v>
      </c>
      <c r="F11" s="51" t="e">
        <f>F13+#REF!+F18-F16-F19</f>
        <v>#REF!</v>
      </c>
      <c r="G11" s="51" t="e">
        <f>G13+#REF!+G18-G16-G19</f>
        <v>#REF!</v>
      </c>
      <c r="H11" s="51" t="e">
        <f>H13+#REF!+H18-H16-H19</f>
        <v>#REF!</v>
      </c>
      <c r="I11" s="51" t="e">
        <f>I13+#REF!+I18-I16-I19</f>
        <v>#REF!</v>
      </c>
    </row>
    <row r="12" spans="1:9" s="9" customFormat="1" ht="37.5" x14ac:dyDescent="0.3">
      <c r="A12" s="53" t="s">
        <v>6</v>
      </c>
      <c r="B12" s="198" t="s">
        <v>82</v>
      </c>
      <c r="C12" s="197">
        <v>0</v>
      </c>
      <c r="D12" s="51">
        <f t="shared" ref="D12:I12" si="3">D13</f>
        <v>160000</v>
      </c>
      <c r="E12" s="51">
        <f t="shared" si="3"/>
        <v>160000</v>
      </c>
      <c r="F12" s="51">
        <f t="shared" si="3"/>
        <v>160000</v>
      </c>
      <c r="G12" s="51">
        <f t="shared" si="3"/>
        <v>160000</v>
      </c>
      <c r="H12" s="51">
        <f t="shared" si="3"/>
        <v>160000</v>
      </c>
      <c r="I12" s="51">
        <f t="shared" si="3"/>
        <v>160000</v>
      </c>
    </row>
    <row r="13" spans="1:9" s="9" customFormat="1" ht="56.25" x14ac:dyDescent="0.3">
      <c r="A13" s="53" t="s">
        <v>16</v>
      </c>
      <c r="B13" s="198" t="s">
        <v>83</v>
      </c>
      <c r="C13" s="197">
        <v>0</v>
      </c>
      <c r="D13" s="51">
        <v>160000</v>
      </c>
      <c r="E13" s="51">
        <v>160000</v>
      </c>
      <c r="F13" s="51">
        <v>160000</v>
      </c>
      <c r="G13" s="51">
        <v>160000</v>
      </c>
      <c r="H13" s="51">
        <v>160000</v>
      </c>
      <c r="I13" s="51">
        <v>160000</v>
      </c>
    </row>
    <row r="14" spans="1:9" s="55" customFormat="1" ht="37.5" x14ac:dyDescent="0.3">
      <c r="A14" s="52" t="s">
        <v>7</v>
      </c>
      <c r="B14" s="198" t="s">
        <v>84</v>
      </c>
      <c r="C14" s="197">
        <v>0</v>
      </c>
      <c r="D14" s="51">
        <f t="shared" ref="D14:I14" si="4">D15-D17</f>
        <v>-4978.640000000014</v>
      </c>
      <c r="E14" s="51">
        <f t="shared" si="4"/>
        <v>-4978.640000000014</v>
      </c>
      <c r="F14" s="51">
        <f t="shared" si="4"/>
        <v>-4978.640000000014</v>
      </c>
      <c r="G14" s="51">
        <f t="shared" si="4"/>
        <v>-4978.640000000014</v>
      </c>
      <c r="H14" s="51">
        <f t="shared" si="4"/>
        <v>-4978.640000000014</v>
      </c>
      <c r="I14" s="51">
        <f t="shared" si="4"/>
        <v>-4978.640000000014</v>
      </c>
    </row>
    <row r="15" spans="1:9" s="9" customFormat="1" ht="37.5" x14ac:dyDescent="0.3">
      <c r="A15" s="53" t="s">
        <v>5</v>
      </c>
      <c r="B15" s="198" t="s">
        <v>87</v>
      </c>
      <c r="C15" s="197">
        <v>0</v>
      </c>
      <c r="D15" s="51">
        <f t="shared" ref="D15:I15" si="5">D16</f>
        <v>250000</v>
      </c>
      <c r="E15" s="51">
        <f t="shared" si="5"/>
        <v>250000</v>
      </c>
      <c r="F15" s="51">
        <f t="shared" si="5"/>
        <v>250000</v>
      </c>
      <c r="G15" s="51">
        <f t="shared" si="5"/>
        <v>250000</v>
      </c>
      <c r="H15" s="51">
        <f t="shared" si="5"/>
        <v>250000</v>
      </c>
      <c r="I15" s="51">
        <f t="shared" si="5"/>
        <v>250000</v>
      </c>
    </row>
    <row r="16" spans="1:9" s="9" customFormat="1" ht="37.5" x14ac:dyDescent="0.3">
      <c r="A16" s="53" t="s">
        <v>17</v>
      </c>
      <c r="B16" s="198" t="s">
        <v>88</v>
      </c>
      <c r="C16" s="197">
        <v>0</v>
      </c>
      <c r="D16" s="51">
        <v>250000</v>
      </c>
      <c r="E16" s="51">
        <v>250000</v>
      </c>
      <c r="F16" s="51">
        <v>250000</v>
      </c>
      <c r="G16" s="51">
        <v>250000</v>
      </c>
      <c r="H16" s="51">
        <v>250000</v>
      </c>
      <c r="I16" s="51">
        <v>250000</v>
      </c>
    </row>
    <row r="17" spans="1:9" s="9" customFormat="1" ht="56.25" x14ac:dyDescent="0.3">
      <c r="A17" s="53" t="s">
        <v>8</v>
      </c>
      <c r="B17" s="198" t="s">
        <v>85</v>
      </c>
      <c r="C17" s="197">
        <v>0</v>
      </c>
      <c r="D17" s="51">
        <f t="shared" ref="D17:I17" si="6">D18</f>
        <v>254978.64</v>
      </c>
      <c r="E17" s="51">
        <f t="shared" si="6"/>
        <v>254978.64</v>
      </c>
      <c r="F17" s="51">
        <f t="shared" si="6"/>
        <v>254978.64</v>
      </c>
      <c r="G17" s="51">
        <f t="shared" si="6"/>
        <v>254978.64</v>
      </c>
      <c r="H17" s="51">
        <f t="shared" si="6"/>
        <v>254978.64</v>
      </c>
      <c r="I17" s="51">
        <f t="shared" si="6"/>
        <v>254978.64</v>
      </c>
    </row>
    <row r="18" spans="1:9" s="9" customFormat="1" ht="56.25" x14ac:dyDescent="0.3">
      <c r="A18" s="53" t="s">
        <v>18</v>
      </c>
      <c r="B18" s="198" t="s">
        <v>86</v>
      </c>
      <c r="C18" s="197">
        <v>0</v>
      </c>
      <c r="D18" s="51">
        <f t="shared" ref="D18:I18" si="7">4978.64+250000</f>
        <v>254978.64</v>
      </c>
      <c r="E18" s="51">
        <f t="shared" si="7"/>
        <v>254978.64</v>
      </c>
      <c r="F18" s="51">
        <f t="shared" si="7"/>
        <v>254978.64</v>
      </c>
      <c r="G18" s="51">
        <f t="shared" si="7"/>
        <v>254978.64</v>
      </c>
      <c r="H18" s="51">
        <f t="shared" si="7"/>
        <v>254978.64</v>
      </c>
      <c r="I18" s="51">
        <f t="shared" si="7"/>
        <v>254978.64</v>
      </c>
    </row>
    <row r="19" spans="1:9" s="55" customFormat="1" ht="37.5" x14ac:dyDescent="0.3">
      <c r="A19" s="52" t="s">
        <v>11</v>
      </c>
      <c r="B19" s="200" t="s">
        <v>89</v>
      </c>
      <c r="C19" s="197">
        <v>0</v>
      </c>
      <c r="D19" s="51" t="e">
        <f t="shared" ref="D19:I19" si="8">D20+D23</f>
        <v>#REF!</v>
      </c>
      <c r="E19" s="51" t="e">
        <f t="shared" si="8"/>
        <v>#REF!</v>
      </c>
      <c r="F19" s="51" t="e">
        <f t="shared" si="8"/>
        <v>#REF!</v>
      </c>
      <c r="G19" s="51" t="e">
        <f t="shared" si="8"/>
        <v>#REF!</v>
      </c>
      <c r="H19" s="51" t="e">
        <f t="shared" si="8"/>
        <v>#REF!</v>
      </c>
      <c r="I19" s="51" t="e">
        <f t="shared" si="8"/>
        <v>#REF!</v>
      </c>
    </row>
    <row r="20" spans="1:9" s="9" customFormat="1" ht="37.5" x14ac:dyDescent="0.3">
      <c r="A20" s="57" t="s">
        <v>9</v>
      </c>
      <c r="B20" s="201" t="s">
        <v>90</v>
      </c>
      <c r="C20" s="197">
        <v>0</v>
      </c>
      <c r="D20" s="51">
        <f t="shared" ref="D20:I20" si="9">D22</f>
        <v>87537</v>
      </c>
      <c r="E20" s="51">
        <f t="shared" si="9"/>
        <v>87537</v>
      </c>
      <c r="F20" s="51">
        <f t="shared" si="9"/>
        <v>87537</v>
      </c>
      <c r="G20" s="51">
        <f t="shared" si="9"/>
        <v>87537</v>
      </c>
      <c r="H20" s="51">
        <f t="shared" si="9"/>
        <v>87537</v>
      </c>
      <c r="I20" s="51">
        <f t="shared" si="9"/>
        <v>87537</v>
      </c>
    </row>
    <row r="21" spans="1:9" s="9" customFormat="1" ht="37.5" x14ac:dyDescent="0.3">
      <c r="A21" s="58" t="s">
        <v>10</v>
      </c>
      <c r="B21" s="202" t="s">
        <v>91</v>
      </c>
      <c r="C21" s="197">
        <v>0</v>
      </c>
      <c r="D21" s="51">
        <f t="shared" ref="D21:I21" si="10">D22</f>
        <v>87537</v>
      </c>
      <c r="E21" s="51">
        <f t="shared" si="10"/>
        <v>87537</v>
      </c>
      <c r="F21" s="51">
        <f t="shared" si="10"/>
        <v>87537</v>
      </c>
      <c r="G21" s="51">
        <f t="shared" si="10"/>
        <v>87537</v>
      </c>
      <c r="H21" s="51">
        <f t="shared" si="10"/>
        <v>87537</v>
      </c>
      <c r="I21" s="51">
        <f t="shared" si="10"/>
        <v>87537</v>
      </c>
    </row>
    <row r="22" spans="1:9" s="9" customFormat="1" ht="56.25" x14ac:dyDescent="0.3">
      <c r="A22" s="53" t="s">
        <v>19</v>
      </c>
      <c r="B22" s="203" t="s">
        <v>92</v>
      </c>
      <c r="C22" s="197"/>
      <c r="D22" s="51">
        <f t="shared" ref="D22:I22" si="11">66600+20937</f>
        <v>87537</v>
      </c>
      <c r="E22" s="51">
        <f t="shared" si="11"/>
        <v>87537</v>
      </c>
      <c r="F22" s="51">
        <f t="shared" si="11"/>
        <v>87537</v>
      </c>
      <c r="G22" s="51">
        <f t="shared" si="11"/>
        <v>87537</v>
      </c>
      <c r="H22" s="51">
        <f t="shared" si="11"/>
        <v>87537</v>
      </c>
      <c r="I22" s="51">
        <f t="shared" si="11"/>
        <v>87537</v>
      </c>
    </row>
    <row r="23" spans="1:9" s="9" customFormat="1" ht="37.5" x14ac:dyDescent="0.3">
      <c r="A23" s="59" t="s">
        <v>12</v>
      </c>
      <c r="B23" s="204" t="s">
        <v>93</v>
      </c>
      <c r="C23" s="197">
        <v>0</v>
      </c>
      <c r="D23" s="51" t="e">
        <f>D24 -#REF!</f>
        <v>#REF!</v>
      </c>
      <c r="E23" s="51" t="e">
        <f>E24 -#REF!</f>
        <v>#REF!</v>
      </c>
      <c r="F23" s="51" t="e">
        <f>F24 -#REF!</f>
        <v>#REF!</v>
      </c>
      <c r="G23" s="51" t="e">
        <f>G24 -#REF!</f>
        <v>#REF!</v>
      </c>
      <c r="H23" s="51" t="e">
        <f>H24 -#REF!</f>
        <v>#REF!</v>
      </c>
      <c r="I23" s="51" t="e">
        <f>I24 -#REF!</f>
        <v>#REF!</v>
      </c>
    </row>
    <row r="24" spans="1:9" s="9" customFormat="1" ht="131.25" x14ac:dyDescent="0.3">
      <c r="A24" s="60" t="s">
        <v>69</v>
      </c>
      <c r="B24" s="205" t="s">
        <v>94</v>
      </c>
      <c r="C24" s="196">
        <v>0</v>
      </c>
      <c r="D24" s="51" t="e">
        <f>#REF!+D25</f>
        <v>#REF!</v>
      </c>
      <c r="E24" s="51" t="e">
        <f>#REF!+E25</f>
        <v>#REF!</v>
      </c>
      <c r="F24" s="51" t="e">
        <f>#REF!+F25</f>
        <v>#REF!</v>
      </c>
      <c r="G24" s="51" t="e">
        <f>#REF!+G25</f>
        <v>#REF!</v>
      </c>
      <c r="H24" s="51" t="e">
        <f>#REF!+H25</f>
        <v>#REF!</v>
      </c>
      <c r="I24" s="51" t="e">
        <f>#REF!+I25</f>
        <v>#REF!</v>
      </c>
    </row>
    <row r="25" spans="1:9" s="9" customFormat="1" ht="112.5" x14ac:dyDescent="0.3">
      <c r="A25" s="60" t="s">
        <v>20</v>
      </c>
      <c r="B25" s="205" t="s">
        <v>95</v>
      </c>
      <c r="C25" s="196">
        <v>0</v>
      </c>
      <c r="D25" s="51">
        <v>2800</v>
      </c>
      <c r="E25" s="51">
        <v>2800</v>
      </c>
      <c r="F25" s="51">
        <v>2800</v>
      </c>
      <c r="G25" s="51">
        <v>2800</v>
      </c>
      <c r="H25" s="51">
        <v>2800</v>
      </c>
      <c r="I25" s="51">
        <v>2800</v>
      </c>
    </row>
    <row r="26" spans="1:9" s="9" customFormat="1" ht="18.75" x14ac:dyDescent="0.3">
      <c r="B26" s="61"/>
      <c r="C26" s="62"/>
    </row>
    <row r="27" spans="1:9" s="9" customFormat="1" ht="18.75" x14ac:dyDescent="0.3">
      <c r="B27" s="61"/>
      <c r="C27" s="62"/>
    </row>
    <row r="28" spans="1:9" s="9" customFormat="1" ht="18.75" x14ac:dyDescent="0.3">
      <c r="B28" s="61"/>
      <c r="C28" s="62"/>
    </row>
    <row r="29" spans="1:9" s="9" customFormat="1" ht="18.75" x14ac:dyDescent="0.3">
      <c r="B29" s="61"/>
      <c r="C29" s="62"/>
    </row>
    <row r="30" spans="1:9" s="9" customFormat="1" ht="18.75" x14ac:dyDescent="0.3">
      <c r="B30" s="63"/>
      <c r="C30" s="64"/>
    </row>
    <row r="31" spans="1:9" s="9" customFormat="1" ht="18.75" x14ac:dyDescent="0.3">
      <c r="B31" s="61"/>
      <c r="C31" s="62"/>
    </row>
    <row r="32" spans="1:9" s="9" customFormat="1" ht="18.75" x14ac:dyDescent="0.3">
      <c r="B32" s="61"/>
      <c r="C32" s="62"/>
    </row>
    <row r="33" spans="2:3" s="9" customFormat="1" ht="18.75" x14ac:dyDescent="0.3">
      <c r="B33" s="65"/>
      <c r="C33" s="66"/>
    </row>
    <row r="34" spans="2:3" s="9" customFormat="1" ht="18.75" x14ac:dyDescent="0.3">
      <c r="B34" s="61"/>
      <c r="C34" s="62"/>
    </row>
    <row r="35" spans="2:3" s="9" customFormat="1" ht="18.75" x14ac:dyDescent="0.3">
      <c r="B35" s="61"/>
      <c r="C35" s="62"/>
    </row>
    <row r="36" spans="2:3" s="9" customFormat="1" ht="18.75" x14ac:dyDescent="0.3">
      <c r="B36" s="65"/>
      <c r="C36" s="66"/>
    </row>
    <row r="37" spans="2:3" s="9" customFormat="1" ht="18.75" x14ac:dyDescent="0.3">
      <c r="B37" s="61"/>
      <c r="C37" s="62"/>
    </row>
    <row r="38" spans="2:3" s="9" customFormat="1" ht="18.75" x14ac:dyDescent="0.3">
      <c r="B38" s="61"/>
      <c r="C38" s="62"/>
    </row>
    <row r="39" spans="2:3" s="9" customFormat="1" ht="18.75" x14ac:dyDescent="0.3">
      <c r="B39" s="61"/>
      <c r="C39" s="62"/>
    </row>
    <row r="40" spans="2:3" s="9" customFormat="1" ht="18.75" x14ac:dyDescent="0.3">
      <c r="B40" s="61"/>
      <c r="C40" s="62"/>
    </row>
    <row r="41" spans="2:3" s="9" customFormat="1" ht="18.75" x14ac:dyDescent="0.3">
      <c r="B41" s="67"/>
      <c r="C41" s="68"/>
    </row>
    <row r="42" spans="2:3" s="9" customFormat="1" ht="18.75" x14ac:dyDescent="0.3">
      <c r="B42" s="67"/>
      <c r="C42" s="68"/>
    </row>
    <row r="43" spans="2:3" s="9" customFormat="1" ht="18.75" x14ac:dyDescent="0.3">
      <c r="B43" s="67"/>
      <c r="C43" s="68"/>
    </row>
    <row r="44" spans="2:3" s="9" customFormat="1" ht="18.75" x14ac:dyDescent="0.3">
      <c r="C44" s="69"/>
    </row>
    <row r="45" spans="2:3" s="9" customFormat="1" ht="18.75" x14ac:dyDescent="0.3">
      <c r="C45" s="69"/>
    </row>
    <row r="46" spans="2:3" s="9" customFormat="1" ht="18.75" x14ac:dyDescent="0.3">
      <c r="C46" s="69"/>
    </row>
    <row r="47" spans="2:3" s="9" customFormat="1" ht="18.75" x14ac:dyDescent="0.3">
      <c r="C47" s="69"/>
    </row>
    <row r="48" spans="2:3" s="9" customFormat="1" ht="18.75" x14ac:dyDescent="0.3">
      <c r="C48" s="69"/>
    </row>
    <row r="49" spans="3:3" s="9" customFormat="1" ht="18.75" x14ac:dyDescent="0.3">
      <c r="C49" s="69"/>
    </row>
    <row r="50" spans="3:3" s="9" customFormat="1" ht="18.75" x14ac:dyDescent="0.3">
      <c r="C50" s="69"/>
    </row>
    <row r="51" spans="3:3" s="9" customFormat="1" ht="18.75" x14ac:dyDescent="0.3">
      <c r="C51" s="69"/>
    </row>
    <row r="52" spans="3:3" s="9" customFormat="1" ht="18.75" x14ac:dyDescent="0.3">
      <c r="C52" s="69"/>
    </row>
    <row r="53" spans="3:3" s="9" customFormat="1" ht="18.75" x14ac:dyDescent="0.3">
      <c r="C53" s="69"/>
    </row>
    <row r="54" spans="3:3" s="9" customFormat="1" ht="18.75" x14ac:dyDescent="0.3">
      <c r="C54" s="69"/>
    </row>
    <row r="55" spans="3:3" s="9" customFormat="1" ht="18.75" x14ac:dyDescent="0.3">
      <c r="C55" s="69"/>
    </row>
    <row r="56" spans="3:3" s="9" customFormat="1" ht="18.75" x14ac:dyDescent="0.3">
      <c r="C56" s="69"/>
    </row>
    <row r="57" spans="3:3" s="9" customFormat="1" ht="18.75" x14ac:dyDescent="0.3">
      <c r="C57" s="69"/>
    </row>
    <row r="58" spans="3:3" s="9" customFormat="1" ht="18.75" x14ac:dyDescent="0.3">
      <c r="C58" s="69"/>
    </row>
    <row r="59" spans="3:3" s="9" customFormat="1" ht="18.75" x14ac:dyDescent="0.3">
      <c r="C59" s="69"/>
    </row>
    <row r="60" spans="3:3" s="9" customFormat="1" ht="18.75" x14ac:dyDescent="0.3">
      <c r="C60" s="69"/>
    </row>
    <row r="61" spans="3:3" s="9" customFormat="1" ht="18.75" x14ac:dyDescent="0.3">
      <c r="C61" s="69"/>
    </row>
    <row r="62" spans="3:3" s="9" customFormat="1" ht="18.75" x14ac:dyDescent="0.3">
      <c r="C62" s="69"/>
    </row>
    <row r="63" spans="3:3" s="9" customFormat="1" ht="18.75" x14ac:dyDescent="0.3">
      <c r="C63" s="69"/>
    </row>
    <row r="64" spans="3:3" s="9" customFormat="1" ht="18.75" x14ac:dyDescent="0.3">
      <c r="C64" s="69"/>
    </row>
    <row r="65" spans="3:3" s="9" customFormat="1" ht="18.75" x14ac:dyDescent="0.3">
      <c r="C65" s="69"/>
    </row>
    <row r="66" spans="3:3" s="9" customFormat="1" ht="18.75" x14ac:dyDescent="0.3">
      <c r="C66" s="69"/>
    </row>
    <row r="67" spans="3:3" s="9" customFormat="1" ht="18.75" x14ac:dyDescent="0.3">
      <c r="C67" s="69"/>
    </row>
    <row r="68" spans="3:3" s="9" customFormat="1" ht="18.75" x14ac:dyDescent="0.3">
      <c r="C68" s="69"/>
    </row>
    <row r="69" spans="3:3" s="9" customFormat="1" ht="18.75" x14ac:dyDescent="0.3">
      <c r="C69" s="69"/>
    </row>
    <row r="70" spans="3:3" s="9" customFormat="1" ht="18.75" x14ac:dyDescent="0.3">
      <c r="C70" s="69"/>
    </row>
    <row r="71" spans="3:3" s="9" customFormat="1" ht="18.75" x14ac:dyDescent="0.3">
      <c r="C71" s="69"/>
    </row>
    <row r="72" spans="3:3" s="9" customFormat="1" ht="18.75" x14ac:dyDescent="0.3">
      <c r="C72" s="69"/>
    </row>
    <row r="73" spans="3:3" s="9" customFormat="1" ht="18.75" x14ac:dyDescent="0.3">
      <c r="C73" s="69"/>
    </row>
    <row r="74" spans="3:3" s="9" customFormat="1" ht="18.75" x14ac:dyDescent="0.3">
      <c r="C74" s="69"/>
    </row>
    <row r="75" spans="3:3" s="9" customFormat="1" ht="18.75" x14ac:dyDescent="0.3">
      <c r="C75" s="69"/>
    </row>
    <row r="76" spans="3:3" s="9" customFormat="1" ht="18.75" x14ac:dyDescent="0.3">
      <c r="C76" s="69"/>
    </row>
    <row r="77" spans="3:3" s="9" customFormat="1" ht="18.75" x14ac:dyDescent="0.3">
      <c r="C77" s="69"/>
    </row>
    <row r="78" spans="3:3" s="9" customFormat="1" ht="18.75" x14ac:dyDescent="0.3">
      <c r="C78" s="69"/>
    </row>
    <row r="79" spans="3:3" s="9" customFormat="1" ht="18.75" x14ac:dyDescent="0.3">
      <c r="C79" s="69"/>
    </row>
    <row r="80" spans="3:3" s="9" customFormat="1" ht="18.75" x14ac:dyDescent="0.3">
      <c r="C80" s="69"/>
    </row>
    <row r="81" spans="3:3" s="9" customFormat="1" ht="18.75" x14ac:dyDescent="0.3">
      <c r="C81" s="69"/>
    </row>
    <row r="82" spans="3:3" s="9" customFormat="1" ht="18.75" x14ac:dyDescent="0.3">
      <c r="C82" s="69"/>
    </row>
    <row r="83" spans="3:3" s="9" customFormat="1" ht="18.75" x14ac:dyDescent="0.3">
      <c r="C83" s="69"/>
    </row>
    <row r="84" spans="3:3" s="9" customFormat="1" ht="18.75" x14ac:dyDescent="0.3">
      <c r="C84" s="69"/>
    </row>
    <row r="85" spans="3:3" s="9" customFormat="1" ht="18.75" x14ac:dyDescent="0.3">
      <c r="C85" s="69"/>
    </row>
    <row r="86" spans="3:3" s="9" customFormat="1" ht="18.75" x14ac:dyDescent="0.3">
      <c r="C86" s="69"/>
    </row>
    <row r="87" spans="3:3" s="9" customFormat="1" ht="18.75" x14ac:dyDescent="0.3">
      <c r="C87" s="69"/>
    </row>
    <row r="88" spans="3:3" s="9" customFormat="1" ht="18.75" x14ac:dyDescent="0.3">
      <c r="C88" s="69"/>
    </row>
    <row r="89" spans="3:3" s="9" customFormat="1" ht="18.75" x14ac:dyDescent="0.3">
      <c r="C89" s="69"/>
    </row>
    <row r="90" spans="3:3" s="9" customFormat="1" ht="18.75" x14ac:dyDescent="0.3">
      <c r="C90" s="69"/>
    </row>
    <row r="91" spans="3:3" s="9" customFormat="1" ht="18.75" x14ac:dyDescent="0.3">
      <c r="C91" s="69"/>
    </row>
    <row r="92" spans="3:3" s="9" customFormat="1" ht="18.75" x14ac:dyDescent="0.3">
      <c r="C92" s="69"/>
    </row>
    <row r="93" spans="3:3" s="9" customFormat="1" ht="18.75" x14ac:dyDescent="0.3">
      <c r="C93" s="69"/>
    </row>
    <row r="94" spans="3:3" s="9" customFormat="1" ht="18.75" x14ac:dyDescent="0.3">
      <c r="C94" s="69"/>
    </row>
    <row r="95" spans="3:3" s="9" customFormat="1" ht="18.75" x14ac:dyDescent="0.3">
      <c r="C95" s="69"/>
    </row>
    <row r="96" spans="3:3" s="9" customFormat="1" ht="18.75" x14ac:dyDescent="0.3">
      <c r="C96" s="69"/>
    </row>
    <row r="97" spans="3:3" s="9" customFormat="1" ht="18.75" x14ac:dyDescent="0.3">
      <c r="C97" s="69"/>
    </row>
    <row r="98" spans="3:3" s="9" customFormat="1" ht="18.75" x14ac:dyDescent="0.3">
      <c r="C98" s="69"/>
    </row>
    <row r="99" spans="3:3" s="9" customFormat="1" ht="18.75" x14ac:dyDescent="0.3">
      <c r="C99" s="69"/>
    </row>
    <row r="100" spans="3:3" s="9" customFormat="1" ht="18.75" x14ac:dyDescent="0.3">
      <c r="C100" s="69"/>
    </row>
    <row r="101" spans="3:3" s="9" customFormat="1" ht="18.75" x14ac:dyDescent="0.3">
      <c r="C101" s="69"/>
    </row>
    <row r="102" spans="3:3" s="9" customFormat="1" ht="18.75" x14ac:dyDescent="0.3">
      <c r="C102" s="69"/>
    </row>
    <row r="103" spans="3:3" s="9" customFormat="1" ht="18.75" x14ac:dyDescent="0.3">
      <c r="C103" s="69"/>
    </row>
    <row r="104" spans="3:3" s="9" customFormat="1" ht="18.75" x14ac:dyDescent="0.3">
      <c r="C104" s="69"/>
    </row>
    <row r="105" spans="3:3" s="9" customFormat="1" ht="18.75" x14ac:dyDescent="0.3">
      <c r="C105" s="69"/>
    </row>
    <row r="106" spans="3:3" s="9" customFormat="1" ht="18.75" x14ac:dyDescent="0.3">
      <c r="C106" s="69"/>
    </row>
    <row r="107" spans="3:3" s="9" customFormat="1" ht="18.75" x14ac:dyDescent="0.3">
      <c r="C107" s="69"/>
    </row>
    <row r="108" spans="3:3" s="9" customFormat="1" ht="18.75" x14ac:dyDescent="0.3">
      <c r="C108" s="69"/>
    </row>
    <row r="109" spans="3:3" s="9" customFormat="1" ht="18.75" x14ac:dyDescent="0.3">
      <c r="C109" s="69"/>
    </row>
    <row r="110" spans="3:3" s="9" customFormat="1" ht="18.75" x14ac:dyDescent="0.3">
      <c r="C110" s="69"/>
    </row>
    <row r="111" spans="3:3" s="9" customFormat="1" ht="18.75" x14ac:dyDescent="0.3">
      <c r="C111" s="69"/>
    </row>
    <row r="112" spans="3:3" s="9" customFormat="1" ht="18.75" x14ac:dyDescent="0.3">
      <c r="C112" s="69"/>
    </row>
    <row r="113" spans="3:3" s="9" customFormat="1" ht="18.75" x14ac:dyDescent="0.3">
      <c r="C113" s="69"/>
    </row>
    <row r="114" spans="3:3" s="9" customFormat="1" ht="18.75" x14ac:dyDescent="0.3">
      <c r="C114" s="69"/>
    </row>
    <row r="115" spans="3:3" s="9" customFormat="1" ht="18.75" x14ac:dyDescent="0.3">
      <c r="C115" s="69"/>
    </row>
    <row r="116" spans="3:3" s="9" customFormat="1" ht="18.75" x14ac:dyDescent="0.3">
      <c r="C116" s="69"/>
    </row>
    <row r="117" spans="3:3" s="9" customFormat="1" ht="18.75" x14ac:dyDescent="0.3">
      <c r="C117" s="69"/>
    </row>
    <row r="118" spans="3:3" s="9" customFormat="1" ht="18.75" x14ac:dyDescent="0.3">
      <c r="C118" s="69"/>
    </row>
    <row r="119" spans="3:3" s="9" customFormat="1" ht="18.75" x14ac:dyDescent="0.3">
      <c r="C119" s="69"/>
    </row>
    <row r="120" spans="3:3" s="9" customFormat="1" ht="18.75" x14ac:dyDescent="0.3">
      <c r="C120" s="69"/>
    </row>
    <row r="121" spans="3:3" s="9" customFormat="1" ht="18.75" x14ac:dyDescent="0.3">
      <c r="C121" s="69"/>
    </row>
    <row r="122" spans="3:3" s="9" customFormat="1" ht="18.75" x14ac:dyDescent="0.3">
      <c r="C122" s="69"/>
    </row>
    <row r="123" spans="3:3" s="9" customFormat="1" ht="18.75" x14ac:dyDescent="0.3">
      <c r="C123" s="69"/>
    </row>
    <row r="124" spans="3:3" s="9" customFormat="1" ht="18.75" x14ac:dyDescent="0.3">
      <c r="C124" s="69"/>
    </row>
    <row r="125" spans="3:3" s="9" customFormat="1" ht="18.75" x14ac:dyDescent="0.3">
      <c r="C125" s="69"/>
    </row>
    <row r="126" spans="3:3" s="9" customFormat="1" ht="18.75" x14ac:dyDescent="0.3">
      <c r="C126" s="69"/>
    </row>
    <row r="127" spans="3:3" s="9" customFormat="1" ht="18.75" x14ac:dyDescent="0.3">
      <c r="C127" s="69"/>
    </row>
    <row r="128" spans="3:3" s="9" customFormat="1" ht="18.75" x14ac:dyDescent="0.3">
      <c r="C128" s="69"/>
    </row>
    <row r="129" spans="3:3" s="9" customFormat="1" ht="18.75" x14ac:dyDescent="0.3">
      <c r="C129" s="69"/>
    </row>
    <row r="130" spans="3:3" s="9" customFormat="1" ht="18.75" x14ac:dyDescent="0.3">
      <c r="C130" s="69"/>
    </row>
    <row r="131" spans="3:3" s="9" customFormat="1" ht="18.75" x14ac:dyDescent="0.3">
      <c r="C131" s="69"/>
    </row>
    <row r="132" spans="3:3" s="9" customFormat="1" ht="18.75" x14ac:dyDescent="0.3">
      <c r="C132" s="69"/>
    </row>
    <row r="133" spans="3:3" s="9" customFormat="1" ht="18.75" x14ac:dyDescent="0.3">
      <c r="C133" s="69"/>
    </row>
    <row r="134" spans="3:3" s="9" customFormat="1" ht="18.75" x14ac:dyDescent="0.3">
      <c r="C134" s="69"/>
    </row>
    <row r="135" spans="3:3" s="9" customFormat="1" ht="18.75" x14ac:dyDescent="0.3">
      <c r="C135" s="69"/>
    </row>
    <row r="136" spans="3:3" s="9" customFormat="1" ht="18.75" x14ac:dyDescent="0.3">
      <c r="C136" s="69"/>
    </row>
    <row r="137" spans="3:3" s="9" customFormat="1" ht="18.75" x14ac:dyDescent="0.3">
      <c r="C137" s="69"/>
    </row>
    <row r="138" spans="3:3" s="9" customFormat="1" ht="18.75" x14ac:dyDescent="0.3">
      <c r="C138" s="69"/>
    </row>
    <row r="139" spans="3:3" s="9" customFormat="1" ht="18.75" x14ac:dyDescent="0.3">
      <c r="C139" s="69"/>
    </row>
    <row r="140" spans="3:3" s="9" customFormat="1" ht="18.75" x14ac:dyDescent="0.3">
      <c r="C140" s="69"/>
    </row>
    <row r="141" spans="3:3" s="9" customFormat="1" ht="18.75" x14ac:dyDescent="0.3">
      <c r="C141" s="69"/>
    </row>
    <row r="142" spans="3:3" s="9" customFormat="1" ht="18.75" x14ac:dyDescent="0.3">
      <c r="C142" s="69"/>
    </row>
    <row r="143" spans="3:3" s="9" customFormat="1" ht="18.75" x14ac:dyDescent="0.3">
      <c r="C143" s="69"/>
    </row>
    <row r="144" spans="3:3" s="9" customFormat="1" ht="18.75" x14ac:dyDescent="0.3">
      <c r="C144" s="69"/>
    </row>
    <row r="145" spans="3:3" s="9" customFormat="1" ht="18.75" x14ac:dyDescent="0.3">
      <c r="C145" s="69"/>
    </row>
    <row r="146" spans="3:3" s="9" customFormat="1" ht="18.75" x14ac:dyDescent="0.3">
      <c r="C146" s="69"/>
    </row>
    <row r="147" spans="3:3" s="9" customFormat="1" ht="18.75" x14ac:dyDescent="0.3">
      <c r="C147" s="69"/>
    </row>
    <row r="148" spans="3:3" x14ac:dyDescent="0.25">
      <c r="C148" s="8"/>
    </row>
    <row r="149" spans="3:3" x14ac:dyDescent="0.25">
      <c r="C149" s="8"/>
    </row>
    <row r="150" spans="3:3" x14ac:dyDescent="0.25">
      <c r="C150" s="8"/>
    </row>
    <row r="151" spans="3:3" x14ac:dyDescent="0.25">
      <c r="C151" s="8"/>
    </row>
    <row r="152" spans="3:3" x14ac:dyDescent="0.25">
      <c r="C152" s="8"/>
    </row>
    <row r="153" spans="3:3" x14ac:dyDescent="0.25">
      <c r="C153" s="8"/>
    </row>
  </sheetData>
  <mergeCells count="2">
    <mergeCell ref="A2:C2"/>
    <mergeCell ref="B1:I1"/>
  </mergeCells>
  <phoneticPr fontId="3" type="noConversion"/>
  <pageMargins left="1.01" right="0.8" top="1" bottom="1" header="0.5" footer="0.5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2"/>
  <sheetViews>
    <sheetView view="pageBreakPreview" zoomScaleNormal="100" zoomScaleSheetLayoutView="100" workbookViewId="0">
      <selection activeCell="B2" sqref="B2"/>
    </sheetView>
  </sheetViews>
  <sheetFormatPr defaultRowHeight="12.75" x14ac:dyDescent="0.2"/>
  <cols>
    <col min="1" max="1" width="14.5703125" customWidth="1"/>
    <col min="2" max="2" width="58.5703125" customWidth="1"/>
    <col min="3" max="3" width="45.7109375" customWidth="1"/>
  </cols>
  <sheetData>
    <row r="1" spans="1:10" ht="94.5" customHeight="1" x14ac:dyDescent="0.3">
      <c r="A1" s="9"/>
      <c r="B1" s="9"/>
      <c r="C1" s="194" t="s">
        <v>271</v>
      </c>
      <c r="D1" s="10"/>
      <c r="E1" s="10"/>
      <c r="F1" s="10"/>
      <c r="G1" s="10"/>
      <c r="H1" s="10"/>
      <c r="I1" s="10"/>
      <c r="J1" s="10"/>
    </row>
    <row r="2" spans="1:10" ht="18.75" x14ac:dyDescent="0.3">
      <c r="A2" s="9"/>
      <c r="B2" s="9"/>
      <c r="C2" s="9"/>
    </row>
    <row r="3" spans="1:10" ht="90.75" customHeight="1" thickBot="1" x14ac:dyDescent="0.25">
      <c r="A3" s="210" t="s">
        <v>243</v>
      </c>
      <c r="B3" s="210"/>
      <c r="C3" s="210"/>
    </row>
    <row r="4" spans="1:10" s="14" customFormat="1" ht="64.900000000000006" customHeight="1" x14ac:dyDescent="0.2">
      <c r="A4" s="11" t="s">
        <v>21</v>
      </c>
      <c r="B4" s="12" t="s">
        <v>22</v>
      </c>
      <c r="C4" s="13" t="s">
        <v>248</v>
      </c>
    </row>
    <row r="5" spans="1:10" x14ac:dyDescent="0.2">
      <c r="A5" s="211" t="s">
        <v>269</v>
      </c>
      <c r="B5" s="212"/>
      <c r="C5" s="213"/>
    </row>
    <row r="6" spans="1:10" ht="47.25" x14ac:dyDescent="0.25">
      <c r="A6" s="96">
        <v>801</v>
      </c>
      <c r="B6" s="97" t="s">
        <v>96</v>
      </c>
      <c r="C6" s="98" t="s">
        <v>97</v>
      </c>
    </row>
    <row r="7" spans="1:10" ht="63" x14ac:dyDescent="0.25">
      <c r="A7" s="96">
        <v>801</v>
      </c>
      <c r="B7" s="97" t="s">
        <v>98</v>
      </c>
      <c r="C7" s="98" t="s">
        <v>99</v>
      </c>
    </row>
    <row r="8" spans="1:10" ht="47.25" x14ac:dyDescent="0.25">
      <c r="A8" s="96">
        <v>801</v>
      </c>
      <c r="B8" s="97" t="s">
        <v>100</v>
      </c>
      <c r="C8" s="98" t="s">
        <v>101</v>
      </c>
    </row>
    <row r="9" spans="1:10" ht="63" x14ac:dyDescent="0.25">
      <c r="A9" s="96">
        <v>801</v>
      </c>
      <c r="B9" s="97" t="s">
        <v>102</v>
      </c>
      <c r="C9" s="98" t="s">
        <v>103</v>
      </c>
    </row>
    <row r="10" spans="1:10" s="152" customFormat="1" ht="31.5" x14ac:dyDescent="0.25">
      <c r="A10" s="153">
        <v>801</v>
      </c>
      <c r="B10" s="154" t="s">
        <v>183</v>
      </c>
      <c r="C10" s="155" t="s">
        <v>182</v>
      </c>
    </row>
    <row r="11" spans="1:10" s="152" customFormat="1" ht="31.5" x14ac:dyDescent="0.25">
      <c r="A11" s="153">
        <v>801</v>
      </c>
      <c r="B11" s="154" t="s">
        <v>184</v>
      </c>
      <c r="C11" s="155" t="s">
        <v>185</v>
      </c>
    </row>
    <row r="12" spans="1:10" ht="63.75" thickBot="1" x14ac:dyDescent="0.3">
      <c r="A12" s="99">
        <v>801</v>
      </c>
      <c r="B12" s="100" t="s">
        <v>104</v>
      </c>
      <c r="C12" s="101" t="s">
        <v>105</v>
      </c>
    </row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workbookViewId="0">
      <selection activeCell="C17" sqref="C17"/>
    </sheetView>
  </sheetViews>
  <sheetFormatPr defaultRowHeight="12.75" x14ac:dyDescent="0.2"/>
  <cols>
    <col min="1" max="1" width="9.140625" style="152"/>
    <col min="2" max="2" width="68" style="152" customWidth="1"/>
    <col min="3" max="3" width="45.140625" style="152" customWidth="1"/>
    <col min="4" max="257" width="9.140625" style="152"/>
    <col min="258" max="258" width="42.85546875" style="152" customWidth="1"/>
    <col min="259" max="259" width="27" style="152" customWidth="1"/>
    <col min="260" max="513" width="9.140625" style="152"/>
    <col min="514" max="514" width="42.85546875" style="152" customWidth="1"/>
    <col min="515" max="515" width="27" style="152" customWidth="1"/>
    <col min="516" max="769" width="9.140625" style="152"/>
    <col min="770" max="770" width="42.85546875" style="152" customWidth="1"/>
    <col min="771" max="771" width="27" style="152" customWidth="1"/>
    <col min="772" max="1025" width="9.140625" style="152"/>
    <col min="1026" max="1026" width="42.85546875" style="152" customWidth="1"/>
    <col min="1027" max="1027" width="27" style="152" customWidth="1"/>
    <col min="1028" max="1281" width="9.140625" style="152"/>
    <col min="1282" max="1282" width="42.85546875" style="152" customWidth="1"/>
    <col min="1283" max="1283" width="27" style="152" customWidth="1"/>
    <col min="1284" max="1537" width="9.140625" style="152"/>
    <col min="1538" max="1538" width="42.85546875" style="152" customWidth="1"/>
    <col min="1539" max="1539" width="27" style="152" customWidth="1"/>
    <col min="1540" max="1793" width="9.140625" style="152"/>
    <col min="1794" max="1794" width="42.85546875" style="152" customWidth="1"/>
    <col min="1795" max="1795" width="27" style="152" customWidth="1"/>
    <col min="1796" max="2049" width="9.140625" style="152"/>
    <col min="2050" max="2050" width="42.85546875" style="152" customWidth="1"/>
    <col min="2051" max="2051" width="27" style="152" customWidth="1"/>
    <col min="2052" max="2305" width="9.140625" style="152"/>
    <col min="2306" max="2306" width="42.85546875" style="152" customWidth="1"/>
    <col min="2307" max="2307" width="27" style="152" customWidth="1"/>
    <col min="2308" max="2561" width="9.140625" style="152"/>
    <col min="2562" max="2562" width="42.85546875" style="152" customWidth="1"/>
    <col min="2563" max="2563" width="27" style="152" customWidth="1"/>
    <col min="2564" max="2817" width="9.140625" style="152"/>
    <col min="2818" max="2818" width="42.85546875" style="152" customWidth="1"/>
    <col min="2819" max="2819" width="27" style="152" customWidth="1"/>
    <col min="2820" max="3073" width="9.140625" style="152"/>
    <col min="3074" max="3074" width="42.85546875" style="152" customWidth="1"/>
    <col min="3075" max="3075" width="27" style="152" customWidth="1"/>
    <col min="3076" max="3329" width="9.140625" style="152"/>
    <col min="3330" max="3330" width="42.85546875" style="152" customWidth="1"/>
    <col min="3331" max="3331" width="27" style="152" customWidth="1"/>
    <col min="3332" max="3585" width="9.140625" style="152"/>
    <col min="3586" max="3586" width="42.85546875" style="152" customWidth="1"/>
    <col min="3587" max="3587" width="27" style="152" customWidth="1"/>
    <col min="3588" max="3841" width="9.140625" style="152"/>
    <col min="3842" max="3842" width="42.85546875" style="152" customWidth="1"/>
    <col min="3843" max="3843" width="27" style="152" customWidth="1"/>
    <col min="3844" max="4097" width="9.140625" style="152"/>
    <col min="4098" max="4098" width="42.85546875" style="152" customWidth="1"/>
    <col min="4099" max="4099" width="27" style="152" customWidth="1"/>
    <col min="4100" max="4353" width="9.140625" style="152"/>
    <col min="4354" max="4354" width="42.85546875" style="152" customWidth="1"/>
    <col min="4355" max="4355" width="27" style="152" customWidth="1"/>
    <col min="4356" max="4609" width="9.140625" style="152"/>
    <col min="4610" max="4610" width="42.85546875" style="152" customWidth="1"/>
    <col min="4611" max="4611" width="27" style="152" customWidth="1"/>
    <col min="4612" max="4865" width="9.140625" style="152"/>
    <col min="4866" max="4866" width="42.85546875" style="152" customWidth="1"/>
    <col min="4867" max="4867" width="27" style="152" customWidth="1"/>
    <col min="4868" max="5121" width="9.140625" style="152"/>
    <col min="5122" max="5122" width="42.85546875" style="152" customWidth="1"/>
    <col min="5123" max="5123" width="27" style="152" customWidth="1"/>
    <col min="5124" max="5377" width="9.140625" style="152"/>
    <col min="5378" max="5378" width="42.85546875" style="152" customWidth="1"/>
    <col min="5379" max="5379" width="27" style="152" customWidth="1"/>
    <col min="5380" max="5633" width="9.140625" style="152"/>
    <col min="5634" max="5634" width="42.85546875" style="152" customWidth="1"/>
    <col min="5635" max="5635" width="27" style="152" customWidth="1"/>
    <col min="5636" max="5889" width="9.140625" style="152"/>
    <col min="5890" max="5890" width="42.85546875" style="152" customWidth="1"/>
    <col min="5891" max="5891" width="27" style="152" customWidth="1"/>
    <col min="5892" max="6145" width="9.140625" style="152"/>
    <col min="6146" max="6146" width="42.85546875" style="152" customWidth="1"/>
    <col min="6147" max="6147" width="27" style="152" customWidth="1"/>
    <col min="6148" max="6401" width="9.140625" style="152"/>
    <col min="6402" max="6402" width="42.85546875" style="152" customWidth="1"/>
    <col min="6403" max="6403" width="27" style="152" customWidth="1"/>
    <col min="6404" max="6657" width="9.140625" style="152"/>
    <col min="6658" max="6658" width="42.85546875" style="152" customWidth="1"/>
    <col min="6659" max="6659" width="27" style="152" customWidth="1"/>
    <col min="6660" max="6913" width="9.140625" style="152"/>
    <col min="6914" max="6914" width="42.85546875" style="152" customWidth="1"/>
    <col min="6915" max="6915" width="27" style="152" customWidth="1"/>
    <col min="6916" max="7169" width="9.140625" style="152"/>
    <col min="7170" max="7170" width="42.85546875" style="152" customWidth="1"/>
    <col min="7171" max="7171" width="27" style="152" customWidth="1"/>
    <col min="7172" max="7425" width="9.140625" style="152"/>
    <col min="7426" max="7426" width="42.85546875" style="152" customWidth="1"/>
    <col min="7427" max="7427" width="27" style="152" customWidth="1"/>
    <col min="7428" max="7681" width="9.140625" style="152"/>
    <col min="7682" max="7682" width="42.85546875" style="152" customWidth="1"/>
    <col min="7683" max="7683" width="27" style="152" customWidth="1"/>
    <col min="7684" max="7937" width="9.140625" style="152"/>
    <col min="7938" max="7938" width="42.85546875" style="152" customWidth="1"/>
    <col min="7939" max="7939" width="27" style="152" customWidth="1"/>
    <col min="7940" max="8193" width="9.140625" style="152"/>
    <col min="8194" max="8194" width="42.85546875" style="152" customWidth="1"/>
    <col min="8195" max="8195" width="27" style="152" customWidth="1"/>
    <col min="8196" max="8449" width="9.140625" style="152"/>
    <col min="8450" max="8450" width="42.85546875" style="152" customWidth="1"/>
    <col min="8451" max="8451" width="27" style="152" customWidth="1"/>
    <col min="8452" max="8705" width="9.140625" style="152"/>
    <col min="8706" max="8706" width="42.85546875" style="152" customWidth="1"/>
    <col min="8707" max="8707" width="27" style="152" customWidth="1"/>
    <col min="8708" max="8961" width="9.140625" style="152"/>
    <col min="8962" max="8962" width="42.85546875" style="152" customWidth="1"/>
    <col min="8963" max="8963" width="27" style="152" customWidth="1"/>
    <col min="8964" max="9217" width="9.140625" style="152"/>
    <col min="9218" max="9218" width="42.85546875" style="152" customWidth="1"/>
    <col min="9219" max="9219" width="27" style="152" customWidth="1"/>
    <col min="9220" max="9473" width="9.140625" style="152"/>
    <col min="9474" max="9474" width="42.85546875" style="152" customWidth="1"/>
    <col min="9475" max="9475" width="27" style="152" customWidth="1"/>
    <col min="9476" max="9729" width="9.140625" style="152"/>
    <col min="9730" max="9730" width="42.85546875" style="152" customWidth="1"/>
    <col min="9731" max="9731" width="27" style="152" customWidth="1"/>
    <col min="9732" max="9985" width="9.140625" style="152"/>
    <col min="9986" max="9986" width="42.85546875" style="152" customWidth="1"/>
    <col min="9987" max="9987" width="27" style="152" customWidth="1"/>
    <col min="9988" max="10241" width="9.140625" style="152"/>
    <col min="10242" max="10242" width="42.85546875" style="152" customWidth="1"/>
    <col min="10243" max="10243" width="27" style="152" customWidth="1"/>
    <col min="10244" max="10497" width="9.140625" style="152"/>
    <col min="10498" max="10498" width="42.85546875" style="152" customWidth="1"/>
    <col min="10499" max="10499" width="27" style="152" customWidth="1"/>
    <col min="10500" max="10753" width="9.140625" style="152"/>
    <col min="10754" max="10754" width="42.85546875" style="152" customWidth="1"/>
    <col min="10755" max="10755" width="27" style="152" customWidth="1"/>
    <col min="10756" max="11009" width="9.140625" style="152"/>
    <col min="11010" max="11010" width="42.85546875" style="152" customWidth="1"/>
    <col min="11011" max="11011" width="27" style="152" customWidth="1"/>
    <col min="11012" max="11265" width="9.140625" style="152"/>
    <col min="11266" max="11266" width="42.85546875" style="152" customWidth="1"/>
    <col min="11267" max="11267" width="27" style="152" customWidth="1"/>
    <col min="11268" max="11521" width="9.140625" style="152"/>
    <col min="11522" max="11522" width="42.85546875" style="152" customWidth="1"/>
    <col min="11523" max="11523" width="27" style="152" customWidth="1"/>
    <col min="11524" max="11777" width="9.140625" style="152"/>
    <col min="11778" max="11778" width="42.85546875" style="152" customWidth="1"/>
    <col min="11779" max="11779" width="27" style="152" customWidth="1"/>
    <col min="11780" max="12033" width="9.140625" style="152"/>
    <col min="12034" max="12034" width="42.85546875" style="152" customWidth="1"/>
    <col min="12035" max="12035" width="27" style="152" customWidth="1"/>
    <col min="12036" max="12289" width="9.140625" style="152"/>
    <col min="12290" max="12290" width="42.85546875" style="152" customWidth="1"/>
    <col min="12291" max="12291" width="27" style="152" customWidth="1"/>
    <col min="12292" max="12545" width="9.140625" style="152"/>
    <col min="12546" max="12546" width="42.85546875" style="152" customWidth="1"/>
    <col min="12547" max="12547" width="27" style="152" customWidth="1"/>
    <col min="12548" max="12801" width="9.140625" style="152"/>
    <col min="12802" max="12802" width="42.85546875" style="152" customWidth="1"/>
    <col min="12803" max="12803" width="27" style="152" customWidth="1"/>
    <col min="12804" max="13057" width="9.140625" style="152"/>
    <col min="13058" max="13058" width="42.85546875" style="152" customWidth="1"/>
    <col min="13059" max="13059" width="27" style="152" customWidth="1"/>
    <col min="13060" max="13313" width="9.140625" style="152"/>
    <col min="13314" max="13314" width="42.85546875" style="152" customWidth="1"/>
    <col min="13315" max="13315" width="27" style="152" customWidth="1"/>
    <col min="13316" max="13569" width="9.140625" style="152"/>
    <col min="13570" max="13570" width="42.85546875" style="152" customWidth="1"/>
    <col min="13571" max="13571" width="27" style="152" customWidth="1"/>
    <col min="13572" max="13825" width="9.140625" style="152"/>
    <col min="13826" max="13826" width="42.85546875" style="152" customWidth="1"/>
    <col min="13827" max="13827" width="27" style="152" customWidth="1"/>
    <col min="13828" max="14081" width="9.140625" style="152"/>
    <col min="14082" max="14082" width="42.85546875" style="152" customWidth="1"/>
    <col min="14083" max="14083" width="27" style="152" customWidth="1"/>
    <col min="14084" max="14337" width="9.140625" style="152"/>
    <col min="14338" max="14338" width="42.85546875" style="152" customWidth="1"/>
    <col min="14339" max="14339" width="27" style="152" customWidth="1"/>
    <col min="14340" max="14593" width="9.140625" style="152"/>
    <col min="14594" max="14594" width="42.85546875" style="152" customWidth="1"/>
    <col min="14595" max="14595" width="27" style="152" customWidth="1"/>
    <col min="14596" max="14849" width="9.140625" style="152"/>
    <col min="14850" max="14850" width="42.85546875" style="152" customWidth="1"/>
    <col min="14851" max="14851" width="27" style="152" customWidth="1"/>
    <col min="14852" max="15105" width="9.140625" style="152"/>
    <col min="15106" max="15106" width="42.85546875" style="152" customWidth="1"/>
    <col min="15107" max="15107" width="27" style="152" customWidth="1"/>
    <col min="15108" max="15361" width="9.140625" style="152"/>
    <col min="15362" max="15362" width="42.85546875" style="152" customWidth="1"/>
    <col min="15363" max="15363" width="27" style="152" customWidth="1"/>
    <col min="15364" max="15617" width="9.140625" style="152"/>
    <col min="15618" max="15618" width="42.85546875" style="152" customWidth="1"/>
    <col min="15619" max="15619" width="27" style="152" customWidth="1"/>
    <col min="15620" max="15873" width="9.140625" style="152"/>
    <col min="15874" max="15874" width="42.85546875" style="152" customWidth="1"/>
    <col min="15875" max="15875" width="27" style="152" customWidth="1"/>
    <col min="15876" max="16129" width="9.140625" style="152"/>
    <col min="16130" max="16130" width="42.85546875" style="152" customWidth="1"/>
    <col min="16131" max="16131" width="27" style="152" customWidth="1"/>
    <col min="16132" max="16384" width="9.140625" style="152"/>
  </cols>
  <sheetData>
    <row r="1" spans="1:3" ht="17.25" customHeight="1" x14ac:dyDescent="0.2">
      <c r="A1" s="214" t="s">
        <v>272</v>
      </c>
      <c r="B1" s="214"/>
      <c r="C1" s="214"/>
    </row>
    <row r="2" spans="1:3" ht="54" customHeight="1" x14ac:dyDescent="0.2">
      <c r="A2" s="214"/>
      <c r="B2" s="214"/>
      <c r="C2" s="214"/>
    </row>
    <row r="3" spans="1:3" ht="18.75" customHeight="1" x14ac:dyDescent="0.2">
      <c r="A3" s="5"/>
      <c r="B3" s="5"/>
      <c r="C3" s="5"/>
    </row>
    <row r="4" spans="1:3" ht="39" customHeight="1" x14ac:dyDescent="0.2">
      <c r="A4" s="215" t="s">
        <v>232</v>
      </c>
      <c r="B4" s="215"/>
      <c r="C4" s="215"/>
    </row>
    <row r="5" spans="1:3" ht="15" customHeight="1" x14ac:dyDescent="0.25">
      <c r="A5" s="216" t="s">
        <v>233</v>
      </c>
      <c r="B5" s="216"/>
      <c r="C5" s="216"/>
    </row>
    <row r="6" spans="1:3" ht="37.5" customHeight="1" x14ac:dyDescent="0.2">
      <c r="A6" s="217" t="s">
        <v>234</v>
      </c>
      <c r="B6" s="219" t="s">
        <v>235</v>
      </c>
      <c r="C6" s="221" t="s">
        <v>236</v>
      </c>
    </row>
    <row r="7" spans="1:3" ht="18.75" customHeight="1" x14ac:dyDescent="0.2">
      <c r="A7" s="218"/>
      <c r="B7" s="220"/>
      <c r="C7" s="222"/>
    </row>
    <row r="8" spans="1:3" ht="37.5" x14ac:dyDescent="0.2">
      <c r="A8" s="186" t="s">
        <v>109</v>
      </c>
      <c r="B8" s="190" t="s">
        <v>244</v>
      </c>
      <c r="C8" s="187">
        <v>2855.5</v>
      </c>
    </row>
    <row r="9" spans="1:3" ht="18.75" x14ac:dyDescent="0.2">
      <c r="A9" s="188"/>
      <c r="B9" s="188" t="s">
        <v>202</v>
      </c>
      <c r="C9" s="189">
        <f>SUM(C8:C8)</f>
        <v>2855.5</v>
      </c>
    </row>
  </sheetData>
  <mergeCells count="6">
    <mergeCell ref="A1:C2"/>
    <mergeCell ref="A4:C4"/>
    <mergeCell ref="A5:C5"/>
    <mergeCell ref="A6:A7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opLeftCell="A7" zoomScale="90" zoomScaleNormal="90" zoomScaleSheetLayoutView="100" workbookViewId="0">
      <selection activeCell="A25" sqref="A25"/>
    </sheetView>
  </sheetViews>
  <sheetFormatPr defaultRowHeight="12.75" x14ac:dyDescent="0.2"/>
  <cols>
    <col min="1" max="1" width="89" style="19" customWidth="1"/>
    <col min="2" max="2" width="13.5703125" style="16" customWidth="1"/>
    <col min="3" max="3" width="15.28515625" style="18" customWidth="1"/>
    <col min="4" max="4" width="17.28515625" style="15" customWidth="1"/>
  </cols>
  <sheetData>
    <row r="1" spans="1:11" ht="83.25" customHeight="1" x14ac:dyDescent="0.25">
      <c r="B1" s="224" t="s">
        <v>273</v>
      </c>
      <c r="C1" s="224"/>
      <c r="D1" s="224"/>
    </row>
    <row r="2" spans="1:11" ht="12" customHeight="1" x14ac:dyDescent="0.2">
      <c r="C2" s="22"/>
      <c r="D2" s="22"/>
    </row>
    <row r="3" spans="1:11" ht="64.5" customHeight="1" x14ac:dyDescent="0.2">
      <c r="A3" s="223" t="s">
        <v>241</v>
      </c>
      <c r="B3" s="223"/>
      <c r="C3" s="223"/>
      <c r="D3" s="223"/>
      <c r="E3" s="21"/>
      <c r="F3" s="5"/>
    </row>
    <row r="4" spans="1:11" s="20" customFormat="1" ht="15.75" x14ac:dyDescent="0.25">
      <c r="A4" s="21"/>
      <c r="B4" s="33"/>
      <c r="C4" s="21"/>
      <c r="D4" s="45" t="s">
        <v>63</v>
      </c>
      <c r="E4" s="21"/>
      <c r="F4" s="5"/>
    </row>
    <row r="5" spans="1:11" s="75" customFormat="1" ht="72" customHeight="1" x14ac:dyDescent="0.2">
      <c r="A5" s="94" t="s">
        <v>33</v>
      </c>
      <c r="B5" s="94" t="s">
        <v>70</v>
      </c>
      <c r="C5" s="94" t="s">
        <v>23</v>
      </c>
      <c r="D5" s="94" t="s">
        <v>24</v>
      </c>
    </row>
    <row r="6" spans="1:11" s="75" customFormat="1" ht="18.75" x14ac:dyDescent="0.3">
      <c r="A6" s="94">
        <v>1</v>
      </c>
      <c r="B6" s="74">
        <v>2</v>
      </c>
      <c r="C6" s="94">
        <v>3</v>
      </c>
      <c r="D6" s="94">
        <v>4</v>
      </c>
      <c r="F6" s="102"/>
      <c r="G6" s="103"/>
      <c r="H6" s="103"/>
      <c r="I6" s="104"/>
      <c r="J6" s="105"/>
      <c r="K6" s="102"/>
    </row>
    <row r="7" spans="1:11" s="42" customFormat="1" ht="18.75" x14ac:dyDescent="0.3">
      <c r="A7" s="123" t="s">
        <v>108</v>
      </c>
      <c r="B7" s="73" t="s">
        <v>42</v>
      </c>
      <c r="C7" s="128">
        <f>C8+C9+C10</f>
        <v>0</v>
      </c>
      <c r="D7" s="128">
        <f>D8+D9+D10</f>
        <v>1579.5</v>
      </c>
      <c r="F7" s="106"/>
      <c r="G7" s="103"/>
      <c r="H7" s="103"/>
      <c r="I7" s="107"/>
      <c r="J7" s="105"/>
      <c r="K7" s="106"/>
    </row>
    <row r="8" spans="1:11" s="42" customFormat="1" ht="37.5" x14ac:dyDescent="0.3">
      <c r="A8" s="123" t="s">
        <v>32</v>
      </c>
      <c r="B8" s="73" t="s">
        <v>62</v>
      </c>
      <c r="C8" s="128">
        <v>0</v>
      </c>
      <c r="D8" s="128">
        <v>412.4</v>
      </c>
      <c r="F8" s="106"/>
      <c r="G8" s="103"/>
      <c r="H8" s="103"/>
      <c r="I8" s="107"/>
      <c r="J8" s="105"/>
      <c r="K8" s="106"/>
    </row>
    <row r="9" spans="1:11" s="42" customFormat="1" ht="56.25" x14ac:dyDescent="0.3">
      <c r="A9" s="123" t="s">
        <v>31</v>
      </c>
      <c r="B9" s="73" t="s">
        <v>43</v>
      </c>
      <c r="C9" s="128">
        <v>-161.69999999999999</v>
      </c>
      <c r="D9" s="195">
        <v>518.4</v>
      </c>
      <c r="F9" s="106"/>
      <c r="G9" s="103"/>
      <c r="H9" s="103"/>
      <c r="I9" s="104"/>
      <c r="J9" s="104"/>
      <c r="K9" s="106"/>
    </row>
    <row r="10" spans="1:11" s="42" customFormat="1" ht="18.75" x14ac:dyDescent="0.3">
      <c r="A10" s="77" t="s">
        <v>30</v>
      </c>
      <c r="B10" s="73" t="s">
        <v>44</v>
      </c>
      <c r="C10" s="128">
        <v>161.69999999999999</v>
      </c>
      <c r="D10" s="157">
        <v>648.70000000000005</v>
      </c>
      <c r="F10" s="106"/>
      <c r="G10" s="103"/>
      <c r="H10" s="103"/>
      <c r="I10" s="104"/>
      <c r="J10" s="105"/>
      <c r="K10" s="106"/>
    </row>
    <row r="11" spans="1:11" s="42" customFormat="1" ht="18.75" x14ac:dyDescent="0.3">
      <c r="A11" s="124" t="s">
        <v>115</v>
      </c>
      <c r="B11" s="73" t="s">
        <v>45</v>
      </c>
      <c r="C11" s="128">
        <f>C12</f>
        <v>3.1</v>
      </c>
      <c r="D11" s="157">
        <f>D12</f>
        <v>63.7</v>
      </c>
      <c r="F11" s="106"/>
      <c r="G11" s="103"/>
      <c r="H11" s="103"/>
      <c r="I11" s="104"/>
      <c r="J11" s="104"/>
      <c r="K11" s="106"/>
    </row>
    <row r="12" spans="1:11" s="42" customFormat="1" ht="18.75" x14ac:dyDescent="0.3">
      <c r="A12" s="124" t="s">
        <v>46</v>
      </c>
      <c r="B12" s="73" t="s">
        <v>47</v>
      </c>
      <c r="C12" s="128">
        <v>3.1</v>
      </c>
      <c r="D12" s="157">
        <v>63.7</v>
      </c>
      <c r="F12" s="106"/>
      <c r="G12" s="103"/>
      <c r="H12" s="103"/>
      <c r="I12" s="104"/>
      <c r="J12" s="105"/>
      <c r="K12" s="106"/>
    </row>
    <row r="13" spans="1:11" s="42" customFormat="1" ht="18.75" x14ac:dyDescent="0.3">
      <c r="A13" s="82" t="s">
        <v>117</v>
      </c>
      <c r="B13" s="73" t="s">
        <v>48</v>
      </c>
      <c r="C13" s="128">
        <f>C15+C14</f>
        <v>5</v>
      </c>
      <c r="D13" s="157">
        <f>D15+D14</f>
        <v>5</v>
      </c>
      <c r="F13" s="106"/>
      <c r="G13" s="103"/>
      <c r="H13" s="103"/>
      <c r="I13" s="104"/>
      <c r="J13" s="104"/>
      <c r="K13" s="106"/>
    </row>
    <row r="14" spans="1:11" s="42" customFormat="1" ht="18.75" hidden="1" x14ac:dyDescent="0.3">
      <c r="A14" s="72" t="s">
        <v>29</v>
      </c>
      <c r="B14" s="73" t="s">
        <v>49</v>
      </c>
      <c r="C14" s="128">
        <v>0</v>
      </c>
      <c r="D14" s="157">
        <v>0</v>
      </c>
      <c r="F14" s="106"/>
      <c r="G14" s="103"/>
      <c r="H14" s="108"/>
      <c r="I14" s="104"/>
      <c r="J14" s="104"/>
      <c r="K14" s="106"/>
    </row>
    <row r="15" spans="1:11" s="42" customFormat="1" ht="37.5" x14ac:dyDescent="0.3">
      <c r="A15" s="72" t="s">
        <v>154</v>
      </c>
      <c r="B15" s="73" t="s">
        <v>50</v>
      </c>
      <c r="C15" s="128">
        <v>5</v>
      </c>
      <c r="D15" s="157">
        <v>5</v>
      </c>
      <c r="F15" s="106"/>
      <c r="G15" s="103"/>
      <c r="H15" s="108"/>
      <c r="I15" s="104"/>
      <c r="J15" s="104"/>
      <c r="K15" s="106"/>
    </row>
    <row r="16" spans="1:11" s="42" customFormat="1" ht="18.75" x14ac:dyDescent="0.3">
      <c r="A16" s="125" t="s">
        <v>118</v>
      </c>
      <c r="B16" s="126" t="s">
        <v>51</v>
      </c>
      <c r="C16" s="128">
        <f>C17+C18</f>
        <v>250</v>
      </c>
      <c r="D16" s="157">
        <f>D17+D18</f>
        <v>250</v>
      </c>
      <c r="F16" s="106"/>
      <c r="G16" s="103"/>
      <c r="H16" s="103"/>
      <c r="I16" s="104"/>
      <c r="J16" s="105"/>
      <c r="K16" s="106"/>
    </row>
    <row r="17" spans="1:11" s="42" customFormat="1" ht="18.75" hidden="1" x14ac:dyDescent="0.25">
      <c r="A17" s="127" t="s">
        <v>52</v>
      </c>
      <c r="B17" s="126" t="s">
        <v>53</v>
      </c>
      <c r="C17" s="128">
        <v>0</v>
      </c>
      <c r="D17" s="157">
        <v>0</v>
      </c>
      <c r="F17" s="106"/>
      <c r="G17" s="103"/>
      <c r="H17" s="108"/>
      <c r="I17" s="104"/>
      <c r="J17" s="104"/>
      <c r="K17" s="106"/>
    </row>
    <row r="18" spans="1:11" s="42" customFormat="1" ht="18.75" x14ac:dyDescent="0.3">
      <c r="A18" s="125" t="s">
        <v>28</v>
      </c>
      <c r="B18" s="126" t="s">
        <v>54</v>
      </c>
      <c r="C18" s="128">
        <v>250</v>
      </c>
      <c r="D18" s="156">
        <v>250</v>
      </c>
      <c r="F18" s="106"/>
      <c r="G18" s="109"/>
      <c r="H18" s="109"/>
      <c r="I18" s="104"/>
      <c r="J18" s="105"/>
      <c r="K18" s="106"/>
    </row>
    <row r="19" spans="1:11" s="42" customFormat="1" ht="18.75" x14ac:dyDescent="0.3">
      <c r="A19" s="124" t="s">
        <v>120</v>
      </c>
      <c r="B19" s="126" t="s">
        <v>55</v>
      </c>
      <c r="C19" s="128">
        <f>C20+C21</f>
        <v>326.60000000000002</v>
      </c>
      <c r="D19" s="157">
        <f>D20+D21</f>
        <v>326.60000000000002</v>
      </c>
      <c r="F19" s="106"/>
      <c r="G19" s="109"/>
      <c r="H19" s="103"/>
      <c r="I19" s="104"/>
      <c r="J19" s="105"/>
      <c r="K19" s="106"/>
    </row>
    <row r="20" spans="1:11" s="42" customFormat="1" ht="18.75" hidden="1" x14ac:dyDescent="0.3">
      <c r="A20" s="124" t="s">
        <v>122</v>
      </c>
      <c r="B20" s="126" t="s">
        <v>56</v>
      </c>
      <c r="C20" s="128">
        <v>0</v>
      </c>
      <c r="D20" s="156">
        <v>0</v>
      </c>
      <c r="F20" s="106"/>
      <c r="G20" s="103"/>
      <c r="H20" s="108"/>
      <c r="I20" s="104"/>
      <c r="J20" s="105"/>
      <c r="K20" s="106"/>
    </row>
    <row r="21" spans="1:11" s="42" customFormat="1" ht="18.75" x14ac:dyDescent="0.3">
      <c r="A21" s="124" t="s">
        <v>279</v>
      </c>
      <c r="B21" s="126" t="s">
        <v>281</v>
      </c>
      <c r="C21" s="128">
        <v>326.60000000000002</v>
      </c>
      <c r="D21" s="129">
        <v>326.60000000000002</v>
      </c>
      <c r="F21" s="106"/>
      <c r="G21" s="103"/>
      <c r="H21" s="108"/>
      <c r="I21" s="104"/>
      <c r="J21" s="104"/>
      <c r="K21" s="106"/>
    </row>
    <row r="22" spans="1:11" s="42" customFormat="1" ht="18.75" x14ac:dyDescent="0.3">
      <c r="A22" s="124" t="s">
        <v>123</v>
      </c>
      <c r="B22" s="126" t="s">
        <v>57</v>
      </c>
      <c r="C22" s="128">
        <f>C23</f>
        <v>416.1</v>
      </c>
      <c r="D22" s="129">
        <f>D23</f>
        <v>1253.7</v>
      </c>
      <c r="F22" s="106"/>
      <c r="G22" s="103"/>
      <c r="H22" s="103"/>
      <c r="I22" s="104"/>
      <c r="J22" s="105"/>
      <c r="K22" s="106"/>
    </row>
    <row r="23" spans="1:11" s="42" customFormat="1" ht="18.75" x14ac:dyDescent="0.3">
      <c r="A23" s="124" t="s">
        <v>125</v>
      </c>
      <c r="B23" s="126" t="s">
        <v>58</v>
      </c>
      <c r="C23" s="128">
        <v>416.1</v>
      </c>
      <c r="D23" s="129">
        <v>1253.7</v>
      </c>
      <c r="F23" s="106"/>
      <c r="G23" s="108"/>
      <c r="H23" s="108"/>
      <c r="I23" s="104"/>
      <c r="J23" s="105"/>
      <c r="K23" s="106"/>
    </row>
    <row r="24" spans="1:11" s="42" customFormat="1" ht="18.75" x14ac:dyDescent="0.3">
      <c r="A24" s="124" t="s">
        <v>126</v>
      </c>
      <c r="B24" s="126" t="s">
        <v>59</v>
      </c>
      <c r="C24" s="128">
        <f>C25</f>
        <v>147.80000000000001</v>
      </c>
      <c r="D24" s="129">
        <f>D25</f>
        <v>1020.2</v>
      </c>
      <c r="F24" s="106"/>
      <c r="G24" s="108"/>
      <c r="H24" s="103"/>
      <c r="I24" s="104"/>
      <c r="J24" s="105"/>
      <c r="K24" s="106"/>
    </row>
    <row r="25" spans="1:11" s="42" customFormat="1" ht="18.75" x14ac:dyDescent="0.3">
      <c r="A25" s="125" t="s">
        <v>60</v>
      </c>
      <c r="B25" s="126" t="s">
        <v>61</v>
      </c>
      <c r="C25" s="128">
        <v>147.80000000000001</v>
      </c>
      <c r="D25" s="129">
        <v>1020.2</v>
      </c>
      <c r="F25" s="106"/>
      <c r="G25" s="110"/>
      <c r="H25" s="111"/>
      <c r="I25" s="104"/>
      <c r="J25" s="105"/>
      <c r="K25" s="106"/>
    </row>
    <row r="26" spans="1:11" s="42" customFormat="1" ht="18.75" x14ac:dyDescent="0.3">
      <c r="A26" s="125" t="s">
        <v>128</v>
      </c>
      <c r="B26" s="126"/>
      <c r="C26" s="128">
        <f>C27</f>
        <v>-85.9</v>
      </c>
      <c r="D26" s="129">
        <v>0</v>
      </c>
      <c r="F26" s="106"/>
      <c r="G26" s="110"/>
      <c r="H26" s="111"/>
      <c r="I26" s="104"/>
      <c r="J26" s="105"/>
      <c r="K26" s="106"/>
    </row>
    <row r="27" spans="1:11" s="42" customFormat="1" ht="18.75" x14ac:dyDescent="0.3">
      <c r="A27" s="125" t="s">
        <v>129</v>
      </c>
      <c r="B27" s="126" t="s">
        <v>177</v>
      </c>
      <c r="C27" s="128">
        <v>-85.9</v>
      </c>
      <c r="D27" s="129">
        <v>0</v>
      </c>
      <c r="F27" s="106"/>
      <c r="G27" s="110"/>
      <c r="H27" s="111"/>
      <c r="I27" s="104"/>
      <c r="J27" s="105"/>
      <c r="K27" s="106"/>
    </row>
    <row r="28" spans="1:11" s="42" customFormat="1" ht="18.75" x14ac:dyDescent="0.3">
      <c r="A28" s="124" t="s">
        <v>130</v>
      </c>
      <c r="B28" s="73"/>
      <c r="C28" s="128">
        <f>C7+C11+C13+C16+C19+C22+C24+C26</f>
        <v>1062.7</v>
      </c>
      <c r="D28" s="128">
        <f>D7+D11+D13+D16+D19+D22+D24</f>
        <v>4498.7</v>
      </c>
    </row>
    <row r="29" spans="1:11" s="42" customFormat="1" ht="18.75" x14ac:dyDescent="0.3">
      <c r="A29" s="112"/>
      <c r="B29" s="113"/>
      <c r="C29" s="114"/>
      <c r="D29" s="130"/>
      <c r="E29" s="106"/>
    </row>
    <row r="30" spans="1:11" s="42" customFormat="1" ht="18.75" x14ac:dyDescent="0.3">
      <c r="A30" s="112"/>
      <c r="B30" s="113"/>
      <c r="C30" s="114"/>
      <c r="D30" s="130"/>
      <c r="E30" s="106"/>
    </row>
    <row r="31" spans="1:11" s="42" customFormat="1" ht="18.75" x14ac:dyDescent="0.3">
      <c r="A31" s="112"/>
      <c r="B31" s="113"/>
      <c r="C31" s="114"/>
      <c r="D31" s="115"/>
      <c r="E31" s="106"/>
    </row>
    <row r="32" spans="1:11" s="42" customFormat="1" ht="18.75" x14ac:dyDescent="0.3">
      <c r="A32" s="112"/>
      <c r="B32" s="113"/>
      <c r="C32" s="114"/>
      <c r="D32" s="115"/>
      <c r="E32" s="106"/>
    </row>
    <row r="33" spans="1:5" s="42" customFormat="1" ht="18.75" x14ac:dyDescent="0.3">
      <c r="A33" s="112"/>
      <c r="B33" s="113"/>
      <c r="C33" s="114"/>
      <c r="D33" s="115"/>
      <c r="E33" s="106"/>
    </row>
    <row r="34" spans="1:5" s="42" customFormat="1" ht="18.75" x14ac:dyDescent="0.3">
      <c r="A34" s="112"/>
      <c r="B34" s="113"/>
      <c r="C34" s="114"/>
      <c r="D34" s="115"/>
      <c r="E34" s="106"/>
    </row>
    <row r="35" spans="1:5" s="42" customFormat="1" ht="18.75" x14ac:dyDescent="0.3">
      <c r="A35" s="112"/>
      <c r="B35" s="113"/>
      <c r="C35" s="114"/>
      <c r="D35" s="115"/>
      <c r="E35" s="106"/>
    </row>
    <row r="36" spans="1:5" s="42" customFormat="1" ht="18.75" x14ac:dyDescent="0.3">
      <c r="A36" s="112"/>
      <c r="B36" s="113"/>
      <c r="C36" s="114"/>
      <c r="D36" s="115"/>
      <c r="E36" s="106"/>
    </row>
    <row r="37" spans="1:5" s="42" customFormat="1" ht="18.75" x14ac:dyDescent="0.3">
      <c r="A37" s="112"/>
      <c r="B37" s="113"/>
      <c r="C37" s="114"/>
      <c r="D37" s="115"/>
      <c r="E37" s="106"/>
    </row>
    <row r="38" spans="1:5" s="42" customFormat="1" ht="18.75" x14ac:dyDescent="0.3">
      <c r="A38" s="112"/>
      <c r="B38" s="113"/>
      <c r="C38" s="114"/>
      <c r="D38" s="115"/>
      <c r="E38" s="106"/>
    </row>
    <row r="39" spans="1:5" s="42" customFormat="1" ht="18.75" x14ac:dyDescent="0.3">
      <c r="A39" s="112"/>
      <c r="B39" s="113"/>
      <c r="C39" s="114"/>
      <c r="D39" s="115"/>
      <c r="E39" s="106"/>
    </row>
    <row r="40" spans="1:5" s="42" customFormat="1" ht="18.75" x14ac:dyDescent="0.3">
      <c r="A40" s="112"/>
      <c r="B40" s="113"/>
      <c r="C40" s="114"/>
      <c r="D40" s="115"/>
      <c r="E40" s="106"/>
    </row>
    <row r="41" spans="1:5" s="42" customFormat="1" ht="18.75" x14ac:dyDescent="0.3">
      <c r="A41" s="112"/>
      <c r="B41" s="113"/>
      <c r="C41" s="114"/>
      <c r="D41" s="115"/>
      <c r="E41" s="106"/>
    </row>
    <row r="42" spans="1:5" s="42" customFormat="1" ht="18.75" x14ac:dyDescent="0.3">
      <c r="A42" s="112"/>
      <c r="B42" s="113"/>
      <c r="C42" s="114"/>
      <c r="D42" s="115"/>
      <c r="E42" s="106"/>
    </row>
    <row r="43" spans="1:5" s="42" customFormat="1" ht="18.75" x14ac:dyDescent="0.3">
      <c r="A43" s="112"/>
      <c r="B43" s="113"/>
      <c r="C43" s="114"/>
      <c r="D43" s="115"/>
      <c r="E43" s="106"/>
    </row>
    <row r="44" spans="1:5" s="42" customFormat="1" ht="18.75" x14ac:dyDescent="0.3">
      <c r="A44" s="112"/>
      <c r="B44" s="113"/>
      <c r="C44" s="114"/>
      <c r="D44" s="115"/>
      <c r="E44" s="106"/>
    </row>
    <row r="45" spans="1:5" s="42" customFormat="1" ht="18.75" x14ac:dyDescent="0.3">
      <c r="A45" s="112"/>
      <c r="B45" s="113"/>
      <c r="C45" s="114"/>
      <c r="D45" s="115"/>
      <c r="E45" s="106"/>
    </row>
    <row r="46" spans="1:5" s="42" customFormat="1" ht="18.75" x14ac:dyDescent="0.3">
      <c r="A46" s="112"/>
      <c r="B46" s="113"/>
      <c r="C46" s="114"/>
      <c r="D46" s="115"/>
      <c r="E46" s="106"/>
    </row>
    <row r="47" spans="1:5" s="42" customFormat="1" ht="18.75" x14ac:dyDescent="0.3">
      <c r="A47" s="112"/>
      <c r="B47" s="113"/>
      <c r="C47" s="114"/>
      <c r="D47" s="115"/>
      <c r="E47" s="106"/>
    </row>
    <row r="48" spans="1:5" s="42" customFormat="1" ht="18.75" x14ac:dyDescent="0.3">
      <c r="A48" s="112"/>
      <c r="B48" s="113"/>
      <c r="C48" s="114"/>
      <c r="D48" s="115"/>
      <c r="E48" s="106"/>
    </row>
    <row r="49" spans="1:5" s="42" customFormat="1" ht="18.75" x14ac:dyDescent="0.3">
      <c r="A49" s="112"/>
      <c r="B49" s="113"/>
      <c r="C49" s="114"/>
      <c r="D49" s="115"/>
      <c r="E49" s="106"/>
    </row>
    <row r="50" spans="1:5" s="42" customFormat="1" ht="18.75" x14ac:dyDescent="0.3">
      <c r="A50" s="112"/>
      <c r="B50" s="113"/>
      <c r="C50" s="114"/>
      <c r="D50" s="115"/>
      <c r="E50" s="106"/>
    </row>
    <row r="51" spans="1:5" s="42" customFormat="1" ht="18.75" x14ac:dyDescent="0.3">
      <c r="A51" s="112"/>
      <c r="B51" s="113"/>
      <c r="C51" s="114"/>
      <c r="D51" s="115"/>
      <c r="E51" s="106"/>
    </row>
    <row r="52" spans="1:5" s="42" customFormat="1" ht="18.75" x14ac:dyDescent="0.3">
      <c r="A52" s="112"/>
      <c r="B52" s="113"/>
      <c r="C52" s="114"/>
      <c r="D52" s="115"/>
      <c r="E52" s="106"/>
    </row>
    <row r="53" spans="1:5" s="42" customFormat="1" ht="18.75" x14ac:dyDescent="0.3">
      <c r="A53" s="112"/>
      <c r="B53" s="113"/>
      <c r="C53" s="114"/>
      <c r="D53" s="115"/>
      <c r="E53" s="106"/>
    </row>
    <row r="54" spans="1:5" s="42" customFormat="1" ht="18.75" x14ac:dyDescent="0.3">
      <c r="A54" s="112"/>
      <c r="B54" s="113"/>
      <c r="C54" s="114"/>
      <c r="D54" s="115"/>
      <c r="E54" s="106"/>
    </row>
    <row r="55" spans="1:5" s="42" customFormat="1" ht="18.75" x14ac:dyDescent="0.3">
      <c r="A55" s="112"/>
      <c r="B55" s="113"/>
      <c r="C55" s="114"/>
      <c r="D55" s="115"/>
      <c r="E55" s="106"/>
    </row>
    <row r="56" spans="1:5" s="42" customFormat="1" ht="18.75" x14ac:dyDescent="0.3">
      <c r="A56" s="112"/>
      <c r="B56" s="113"/>
      <c r="C56" s="114"/>
      <c r="D56" s="115"/>
      <c r="E56" s="106"/>
    </row>
    <row r="57" spans="1:5" s="42" customFormat="1" ht="18.75" x14ac:dyDescent="0.3">
      <c r="A57" s="112"/>
      <c r="B57" s="113"/>
      <c r="C57" s="114"/>
      <c r="D57" s="115"/>
      <c r="E57" s="106"/>
    </row>
    <row r="58" spans="1:5" s="42" customFormat="1" ht="18.75" x14ac:dyDescent="0.3">
      <c r="A58" s="112"/>
      <c r="B58" s="113"/>
      <c r="C58" s="114"/>
      <c r="D58" s="115"/>
      <c r="E58" s="106"/>
    </row>
    <row r="59" spans="1:5" s="42" customFormat="1" ht="18.75" x14ac:dyDescent="0.3">
      <c r="A59" s="112"/>
      <c r="B59" s="113"/>
      <c r="C59" s="114"/>
      <c r="D59" s="115"/>
      <c r="E59" s="106"/>
    </row>
    <row r="60" spans="1:5" s="42" customFormat="1" ht="18.75" x14ac:dyDescent="0.3">
      <c r="A60" s="112"/>
      <c r="B60" s="113"/>
      <c r="C60" s="114"/>
      <c r="D60" s="115"/>
      <c r="E60" s="106"/>
    </row>
    <row r="61" spans="1:5" s="42" customFormat="1" ht="18.75" x14ac:dyDescent="0.3">
      <c r="A61" s="112"/>
      <c r="B61" s="113"/>
      <c r="C61" s="114"/>
      <c r="D61" s="115"/>
      <c r="E61" s="106"/>
    </row>
    <row r="62" spans="1:5" s="42" customFormat="1" ht="18.75" x14ac:dyDescent="0.3">
      <c r="A62" s="112"/>
      <c r="B62" s="113"/>
      <c r="C62" s="114"/>
      <c r="D62" s="115"/>
      <c r="E62" s="106"/>
    </row>
    <row r="63" spans="1:5" s="42" customFormat="1" ht="18.75" x14ac:dyDescent="0.3">
      <c r="A63" s="112"/>
      <c r="B63" s="113"/>
      <c r="C63" s="114"/>
      <c r="D63" s="115"/>
      <c r="E63" s="106"/>
    </row>
    <row r="64" spans="1:5" s="42" customFormat="1" ht="18.75" x14ac:dyDescent="0.3">
      <c r="A64" s="112"/>
      <c r="B64" s="113"/>
      <c r="C64" s="114"/>
      <c r="D64" s="115"/>
      <c r="E64" s="106"/>
    </row>
    <row r="65" spans="1:5" s="42" customFormat="1" ht="18.75" x14ac:dyDescent="0.3">
      <c r="A65" s="112"/>
      <c r="B65" s="113"/>
      <c r="C65" s="114"/>
      <c r="D65" s="115"/>
      <c r="E65" s="106"/>
    </row>
    <row r="66" spans="1:5" s="42" customFormat="1" ht="18.75" x14ac:dyDescent="0.3">
      <c r="A66" s="116"/>
      <c r="B66" s="117"/>
      <c r="C66" s="114"/>
      <c r="D66" s="115"/>
      <c r="E66" s="106"/>
    </row>
    <row r="67" spans="1:5" s="42" customFormat="1" ht="18.75" x14ac:dyDescent="0.3">
      <c r="A67" s="118"/>
      <c r="B67" s="117"/>
      <c r="C67" s="114"/>
      <c r="D67" s="115"/>
      <c r="E67" s="106"/>
    </row>
    <row r="68" spans="1:5" s="42" customFormat="1" ht="18.75" x14ac:dyDescent="0.3">
      <c r="A68" s="118"/>
      <c r="B68" s="117"/>
      <c r="C68" s="114"/>
      <c r="D68" s="115"/>
      <c r="E68" s="106"/>
    </row>
    <row r="69" spans="1:5" s="42" customFormat="1" ht="18.75" x14ac:dyDescent="0.3">
      <c r="A69" s="118"/>
      <c r="B69" s="117"/>
      <c r="C69" s="114"/>
      <c r="D69" s="115"/>
      <c r="E69" s="106"/>
    </row>
    <row r="70" spans="1:5" s="42" customFormat="1" ht="18.75" x14ac:dyDescent="0.3">
      <c r="A70" s="118"/>
      <c r="B70" s="117"/>
      <c r="C70" s="114"/>
      <c r="D70" s="115"/>
      <c r="E70" s="106"/>
    </row>
    <row r="71" spans="1:5" s="42" customFormat="1" ht="18.75" x14ac:dyDescent="0.3">
      <c r="A71" s="118"/>
      <c r="B71" s="117"/>
      <c r="C71" s="114"/>
      <c r="D71" s="115"/>
      <c r="E71" s="106"/>
    </row>
    <row r="72" spans="1:5" s="42" customFormat="1" ht="18.75" x14ac:dyDescent="0.3">
      <c r="A72" s="118"/>
      <c r="B72" s="117"/>
      <c r="C72" s="114"/>
      <c r="D72" s="115"/>
      <c r="E72" s="106"/>
    </row>
    <row r="73" spans="1:5" s="42" customFormat="1" ht="18.75" x14ac:dyDescent="0.3">
      <c r="A73" s="118"/>
      <c r="B73" s="117"/>
      <c r="C73" s="114"/>
      <c r="D73" s="115"/>
      <c r="E73" s="106"/>
    </row>
    <row r="74" spans="1:5" s="42" customFormat="1" ht="18.75" x14ac:dyDescent="0.3">
      <c r="A74" s="118"/>
      <c r="B74" s="117"/>
      <c r="C74" s="114"/>
      <c r="D74" s="115"/>
      <c r="E74" s="106"/>
    </row>
    <row r="75" spans="1:5" s="42" customFormat="1" ht="18.75" x14ac:dyDescent="0.3">
      <c r="A75" s="118"/>
      <c r="B75" s="117"/>
      <c r="C75" s="114"/>
      <c r="D75" s="115"/>
      <c r="E75" s="106"/>
    </row>
    <row r="76" spans="1:5" s="42" customFormat="1" ht="18.75" x14ac:dyDescent="0.3">
      <c r="A76" s="118"/>
      <c r="B76" s="117"/>
      <c r="C76" s="114"/>
      <c r="D76" s="115"/>
      <c r="E76" s="106"/>
    </row>
    <row r="77" spans="1:5" s="42" customFormat="1" ht="18.75" x14ac:dyDescent="0.3">
      <c r="A77" s="118"/>
      <c r="B77" s="117"/>
      <c r="C77" s="114"/>
      <c r="D77" s="115"/>
      <c r="E77" s="106"/>
    </row>
    <row r="78" spans="1:5" s="42" customFormat="1" ht="18.75" x14ac:dyDescent="0.3">
      <c r="A78" s="118"/>
      <c r="B78" s="117"/>
      <c r="C78" s="114"/>
      <c r="D78" s="115"/>
      <c r="E78" s="106"/>
    </row>
    <row r="79" spans="1:5" s="42" customFormat="1" ht="18.75" x14ac:dyDescent="0.3">
      <c r="A79" s="118"/>
      <c r="B79" s="117"/>
      <c r="C79" s="114"/>
      <c r="D79" s="115"/>
      <c r="E79" s="106"/>
    </row>
    <row r="80" spans="1:5" s="42" customFormat="1" ht="18.75" x14ac:dyDescent="0.3">
      <c r="A80" s="118"/>
      <c r="B80" s="117"/>
      <c r="C80" s="114"/>
      <c r="D80" s="115"/>
      <c r="E80" s="106"/>
    </row>
    <row r="81" spans="1:5" s="42" customFormat="1" ht="18.75" x14ac:dyDescent="0.3">
      <c r="A81" s="118"/>
      <c r="B81" s="117"/>
      <c r="C81" s="114"/>
      <c r="D81" s="115"/>
      <c r="E81" s="106"/>
    </row>
    <row r="82" spans="1:5" s="42" customFormat="1" ht="18.75" x14ac:dyDescent="0.3">
      <c r="A82" s="118"/>
      <c r="B82" s="117"/>
      <c r="C82" s="114"/>
      <c r="D82" s="115"/>
      <c r="E82" s="106"/>
    </row>
    <row r="83" spans="1:5" s="42" customFormat="1" ht="18.75" x14ac:dyDescent="0.3">
      <c r="A83" s="118"/>
      <c r="B83" s="117"/>
      <c r="C83" s="114"/>
      <c r="D83" s="115"/>
      <c r="E83" s="106"/>
    </row>
    <row r="84" spans="1:5" s="42" customFormat="1" ht="18.75" x14ac:dyDescent="0.3">
      <c r="A84" s="118"/>
      <c r="B84" s="117"/>
      <c r="C84" s="114"/>
      <c r="D84" s="115"/>
      <c r="E84" s="106"/>
    </row>
    <row r="85" spans="1:5" s="42" customFormat="1" ht="18.75" x14ac:dyDescent="0.3">
      <c r="A85" s="118"/>
      <c r="B85" s="117"/>
      <c r="C85" s="114"/>
      <c r="D85" s="115"/>
      <c r="E85" s="106"/>
    </row>
    <row r="86" spans="1:5" s="42" customFormat="1" ht="18.75" x14ac:dyDescent="0.3">
      <c r="A86" s="118"/>
      <c r="B86" s="117"/>
      <c r="C86" s="114"/>
      <c r="D86" s="115"/>
      <c r="E86" s="106"/>
    </row>
    <row r="87" spans="1:5" s="42" customFormat="1" ht="18.75" x14ac:dyDescent="0.3">
      <c r="A87" s="118"/>
      <c r="B87" s="117"/>
      <c r="C87" s="114"/>
      <c r="D87" s="115"/>
      <c r="E87" s="106"/>
    </row>
    <row r="88" spans="1:5" s="42" customFormat="1" ht="18.75" x14ac:dyDescent="0.3">
      <c r="A88" s="118"/>
      <c r="B88" s="117"/>
      <c r="C88" s="114"/>
      <c r="D88" s="115"/>
      <c r="E88" s="106"/>
    </row>
    <row r="89" spans="1:5" s="42" customFormat="1" ht="18.75" x14ac:dyDescent="0.3">
      <c r="A89" s="118"/>
      <c r="B89" s="117"/>
      <c r="C89" s="114"/>
      <c r="D89" s="115"/>
      <c r="E89" s="106"/>
    </row>
    <row r="90" spans="1:5" s="42" customFormat="1" ht="18.75" x14ac:dyDescent="0.3">
      <c r="A90" s="118"/>
      <c r="B90" s="117"/>
      <c r="C90" s="114"/>
      <c r="D90" s="115"/>
      <c r="E90" s="106"/>
    </row>
    <row r="91" spans="1:5" s="42" customFormat="1" ht="18.75" x14ac:dyDescent="0.3">
      <c r="A91" s="118"/>
      <c r="B91" s="117"/>
      <c r="C91" s="114"/>
      <c r="D91" s="115"/>
      <c r="E91" s="106"/>
    </row>
    <row r="92" spans="1:5" s="42" customFormat="1" ht="18.75" x14ac:dyDescent="0.3">
      <c r="A92" s="118"/>
      <c r="B92" s="117"/>
      <c r="C92" s="114"/>
      <c r="D92" s="115"/>
      <c r="E92" s="106"/>
    </row>
    <row r="93" spans="1:5" s="42" customFormat="1" ht="18.75" x14ac:dyDescent="0.3">
      <c r="A93" s="118"/>
      <c r="B93" s="117"/>
      <c r="C93" s="114"/>
      <c r="D93" s="115"/>
      <c r="E93" s="106"/>
    </row>
    <row r="94" spans="1:5" s="42" customFormat="1" ht="18.75" x14ac:dyDescent="0.3">
      <c r="A94" s="118"/>
      <c r="B94" s="117"/>
      <c r="C94" s="114"/>
      <c r="D94" s="115"/>
      <c r="E94" s="106"/>
    </row>
    <row r="95" spans="1:5" s="42" customFormat="1" ht="18.75" x14ac:dyDescent="0.3">
      <c r="A95" s="118"/>
      <c r="B95" s="117"/>
      <c r="C95" s="114"/>
      <c r="D95" s="115"/>
      <c r="E95" s="106"/>
    </row>
    <row r="96" spans="1:5" x14ac:dyDescent="0.2">
      <c r="A96" s="109"/>
      <c r="B96" s="119"/>
      <c r="C96" s="120"/>
      <c r="D96" s="121"/>
      <c r="E96" s="122"/>
    </row>
    <row r="97" spans="1:5" x14ac:dyDescent="0.2">
      <c r="A97" s="109"/>
      <c r="B97" s="119"/>
      <c r="C97" s="120"/>
      <c r="D97" s="121"/>
      <c r="E97" s="122"/>
    </row>
    <row r="98" spans="1:5" x14ac:dyDescent="0.2">
      <c r="A98" s="109"/>
      <c r="B98" s="119"/>
      <c r="C98" s="120"/>
      <c r="D98" s="121"/>
      <c r="E98" s="122"/>
    </row>
    <row r="99" spans="1:5" x14ac:dyDescent="0.2">
      <c r="A99" s="109"/>
      <c r="B99" s="119"/>
      <c r="C99" s="120"/>
      <c r="D99" s="121"/>
      <c r="E99" s="122"/>
    </row>
    <row r="100" spans="1:5" x14ac:dyDescent="0.2">
      <c r="A100" s="109"/>
      <c r="B100" s="119"/>
      <c r="C100" s="120"/>
      <c r="D100" s="121"/>
      <c r="E100" s="122"/>
    </row>
    <row r="101" spans="1:5" x14ac:dyDescent="0.2">
      <c r="A101" s="109"/>
      <c r="B101" s="119"/>
      <c r="C101" s="120"/>
      <c r="D101" s="121"/>
      <c r="E101" s="122"/>
    </row>
    <row r="102" spans="1:5" x14ac:dyDescent="0.2">
      <c r="A102" s="109"/>
      <c r="B102" s="119"/>
      <c r="C102" s="120"/>
      <c r="D102" s="121"/>
      <c r="E102" s="122"/>
    </row>
    <row r="103" spans="1:5" x14ac:dyDescent="0.2">
      <c r="A103" s="109"/>
      <c r="B103" s="119"/>
      <c r="C103" s="120"/>
      <c r="D103" s="121"/>
      <c r="E103" s="122"/>
    </row>
    <row r="104" spans="1:5" x14ac:dyDescent="0.2">
      <c r="A104" s="109"/>
      <c r="B104" s="119"/>
      <c r="C104" s="120"/>
      <c r="D104" s="121"/>
      <c r="E104" s="122"/>
    </row>
    <row r="105" spans="1:5" x14ac:dyDescent="0.2">
      <c r="A105" s="109"/>
      <c r="B105" s="119"/>
      <c r="C105" s="120"/>
      <c r="D105" s="121"/>
      <c r="E105" s="122"/>
    </row>
    <row r="106" spans="1:5" x14ac:dyDescent="0.2">
      <c r="A106" s="109"/>
      <c r="B106" s="119"/>
      <c r="C106" s="120"/>
      <c r="D106" s="121"/>
      <c r="E106" s="122"/>
    </row>
    <row r="107" spans="1:5" x14ac:dyDescent="0.2">
      <c r="A107" s="109"/>
      <c r="B107" s="119"/>
      <c r="C107" s="120"/>
      <c r="D107" s="121"/>
      <c r="E107" s="122"/>
    </row>
    <row r="108" spans="1:5" x14ac:dyDescent="0.2">
      <c r="A108" s="109"/>
      <c r="B108" s="119"/>
      <c r="C108" s="120"/>
      <c r="D108" s="121"/>
      <c r="E108" s="122"/>
    </row>
    <row r="109" spans="1:5" x14ac:dyDescent="0.2">
      <c r="A109" s="109"/>
      <c r="B109" s="119"/>
      <c r="C109" s="120"/>
      <c r="D109" s="121"/>
      <c r="E109" s="122"/>
    </row>
    <row r="110" spans="1:5" x14ac:dyDescent="0.2">
      <c r="A110" s="109"/>
      <c r="B110" s="119"/>
      <c r="C110" s="120"/>
      <c r="D110" s="121"/>
      <c r="E110" s="122"/>
    </row>
    <row r="111" spans="1:5" x14ac:dyDescent="0.2">
      <c r="A111" s="109"/>
      <c r="B111" s="119"/>
      <c r="C111" s="120"/>
      <c r="D111" s="121"/>
      <c r="E111" s="122"/>
    </row>
    <row r="112" spans="1:5" x14ac:dyDescent="0.2">
      <c r="A112" s="109"/>
      <c r="B112" s="119"/>
      <c r="C112" s="120"/>
      <c r="D112" s="121"/>
      <c r="E112" s="122"/>
    </row>
    <row r="113" spans="1:5" x14ac:dyDescent="0.2">
      <c r="A113" s="109"/>
      <c r="B113" s="119"/>
      <c r="C113" s="120"/>
      <c r="D113" s="121"/>
      <c r="E113" s="122"/>
    </row>
    <row r="114" spans="1:5" x14ac:dyDescent="0.2">
      <c r="A114" s="109"/>
      <c r="B114" s="119"/>
      <c r="C114" s="120"/>
      <c r="D114" s="121"/>
      <c r="E114" s="122"/>
    </row>
    <row r="115" spans="1:5" x14ac:dyDescent="0.2">
      <c r="B115" s="34"/>
    </row>
    <row r="116" spans="1:5" x14ac:dyDescent="0.2">
      <c r="B116" s="34"/>
    </row>
    <row r="117" spans="1:5" x14ac:dyDescent="0.2">
      <c r="B117" s="34"/>
    </row>
    <row r="118" spans="1:5" x14ac:dyDescent="0.2">
      <c r="B118" s="34"/>
    </row>
  </sheetData>
  <mergeCells count="2">
    <mergeCell ref="A3:D3"/>
    <mergeCell ref="B1:D1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view="pageBreakPreview" topLeftCell="A85" zoomScaleNormal="100" zoomScaleSheetLayoutView="100" workbookViewId="0">
      <selection activeCell="D81" sqref="D81"/>
    </sheetView>
  </sheetViews>
  <sheetFormatPr defaultRowHeight="12.75" x14ac:dyDescent="0.2"/>
  <cols>
    <col min="1" max="1" width="5.28515625" style="23" customWidth="1"/>
    <col min="2" max="2" width="49" style="24" customWidth="1"/>
    <col min="3" max="3" width="7.42578125" style="25" customWidth="1"/>
    <col min="4" max="4" width="6.85546875" style="25" customWidth="1"/>
    <col min="5" max="5" width="15" style="25" customWidth="1"/>
    <col min="6" max="6" width="10.5703125" style="25" customWidth="1"/>
    <col min="7" max="7" width="13.85546875" style="25" customWidth="1"/>
    <col min="8" max="8" width="11.42578125" style="26" bestFit="1" customWidth="1"/>
    <col min="9" max="254" width="9.140625" style="26"/>
    <col min="255" max="255" width="3.5703125" style="26" customWidth="1"/>
    <col min="256" max="256" width="40.85546875" style="26" customWidth="1"/>
    <col min="257" max="257" width="5.140625" style="26" customWidth="1"/>
    <col min="258" max="259" width="4.28515625" style="26" customWidth="1"/>
    <col min="260" max="260" width="8.5703125" style="26" customWidth="1"/>
    <col min="261" max="261" width="6.7109375" style="26" customWidth="1"/>
    <col min="262" max="262" width="11.28515625" style="26" customWidth="1"/>
    <col min="263" max="263" width="12.28515625" style="26" customWidth="1"/>
    <col min="264" max="510" width="9.140625" style="26"/>
    <col min="511" max="511" width="3.5703125" style="26" customWidth="1"/>
    <col min="512" max="512" width="40.85546875" style="26" customWidth="1"/>
    <col min="513" max="513" width="5.140625" style="26" customWidth="1"/>
    <col min="514" max="515" width="4.28515625" style="26" customWidth="1"/>
    <col min="516" max="516" width="8.5703125" style="26" customWidth="1"/>
    <col min="517" max="517" width="6.7109375" style="26" customWidth="1"/>
    <col min="518" max="518" width="11.28515625" style="26" customWidth="1"/>
    <col min="519" max="519" width="12.28515625" style="26" customWidth="1"/>
    <col min="520" max="766" width="9.140625" style="26"/>
    <col min="767" max="767" width="3.5703125" style="26" customWidth="1"/>
    <col min="768" max="768" width="40.85546875" style="26" customWidth="1"/>
    <col min="769" max="769" width="5.140625" style="26" customWidth="1"/>
    <col min="770" max="771" width="4.28515625" style="26" customWidth="1"/>
    <col min="772" max="772" width="8.5703125" style="26" customWidth="1"/>
    <col min="773" max="773" width="6.7109375" style="26" customWidth="1"/>
    <col min="774" max="774" width="11.28515625" style="26" customWidth="1"/>
    <col min="775" max="775" width="12.28515625" style="26" customWidth="1"/>
    <col min="776" max="1022" width="9.140625" style="26"/>
    <col min="1023" max="1023" width="3.5703125" style="26" customWidth="1"/>
    <col min="1024" max="1024" width="40.85546875" style="26" customWidth="1"/>
    <col min="1025" max="1025" width="5.140625" style="26" customWidth="1"/>
    <col min="1026" max="1027" width="4.28515625" style="26" customWidth="1"/>
    <col min="1028" max="1028" width="8.5703125" style="26" customWidth="1"/>
    <col min="1029" max="1029" width="6.7109375" style="26" customWidth="1"/>
    <col min="1030" max="1030" width="11.28515625" style="26" customWidth="1"/>
    <col min="1031" max="1031" width="12.28515625" style="26" customWidth="1"/>
    <col min="1032" max="1278" width="9.140625" style="26"/>
    <col min="1279" max="1279" width="3.5703125" style="26" customWidth="1"/>
    <col min="1280" max="1280" width="40.85546875" style="26" customWidth="1"/>
    <col min="1281" max="1281" width="5.140625" style="26" customWidth="1"/>
    <col min="1282" max="1283" width="4.28515625" style="26" customWidth="1"/>
    <col min="1284" max="1284" width="8.5703125" style="26" customWidth="1"/>
    <col min="1285" max="1285" width="6.7109375" style="26" customWidth="1"/>
    <col min="1286" max="1286" width="11.28515625" style="26" customWidth="1"/>
    <col min="1287" max="1287" width="12.28515625" style="26" customWidth="1"/>
    <col min="1288" max="1534" width="9.140625" style="26"/>
    <col min="1535" max="1535" width="3.5703125" style="26" customWidth="1"/>
    <col min="1536" max="1536" width="40.85546875" style="26" customWidth="1"/>
    <col min="1537" max="1537" width="5.140625" style="26" customWidth="1"/>
    <col min="1538" max="1539" width="4.28515625" style="26" customWidth="1"/>
    <col min="1540" max="1540" width="8.5703125" style="26" customWidth="1"/>
    <col min="1541" max="1541" width="6.7109375" style="26" customWidth="1"/>
    <col min="1542" max="1542" width="11.28515625" style="26" customWidth="1"/>
    <col min="1543" max="1543" width="12.28515625" style="26" customWidth="1"/>
    <col min="1544" max="1790" width="9.140625" style="26"/>
    <col min="1791" max="1791" width="3.5703125" style="26" customWidth="1"/>
    <col min="1792" max="1792" width="40.85546875" style="26" customWidth="1"/>
    <col min="1793" max="1793" width="5.140625" style="26" customWidth="1"/>
    <col min="1794" max="1795" width="4.28515625" style="26" customWidth="1"/>
    <col min="1796" max="1796" width="8.5703125" style="26" customWidth="1"/>
    <col min="1797" max="1797" width="6.7109375" style="26" customWidth="1"/>
    <col min="1798" max="1798" width="11.28515625" style="26" customWidth="1"/>
    <col min="1799" max="1799" width="12.28515625" style="26" customWidth="1"/>
    <col min="1800" max="2046" width="9.140625" style="26"/>
    <col min="2047" max="2047" width="3.5703125" style="26" customWidth="1"/>
    <col min="2048" max="2048" width="40.85546875" style="26" customWidth="1"/>
    <col min="2049" max="2049" width="5.140625" style="26" customWidth="1"/>
    <col min="2050" max="2051" width="4.28515625" style="26" customWidth="1"/>
    <col min="2052" max="2052" width="8.5703125" style="26" customWidth="1"/>
    <col min="2053" max="2053" width="6.7109375" style="26" customWidth="1"/>
    <col min="2054" max="2054" width="11.28515625" style="26" customWidth="1"/>
    <col min="2055" max="2055" width="12.28515625" style="26" customWidth="1"/>
    <col min="2056" max="2302" width="9.140625" style="26"/>
    <col min="2303" max="2303" width="3.5703125" style="26" customWidth="1"/>
    <col min="2304" max="2304" width="40.85546875" style="26" customWidth="1"/>
    <col min="2305" max="2305" width="5.140625" style="26" customWidth="1"/>
    <col min="2306" max="2307" width="4.28515625" style="26" customWidth="1"/>
    <col min="2308" max="2308" width="8.5703125" style="26" customWidth="1"/>
    <col min="2309" max="2309" width="6.7109375" style="26" customWidth="1"/>
    <col min="2310" max="2310" width="11.28515625" style="26" customWidth="1"/>
    <col min="2311" max="2311" width="12.28515625" style="26" customWidth="1"/>
    <col min="2312" max="2558" width="9.140625" style="26"/>
    <col min="2559" max="2559" width="3.5703125" style="26" customWidth="1"/>
    <col min="2560" max="2560" width="40.85546875" style="26" customWidth="1"/>
    <col min="2561" max="2561" width="5.140625" style="26" customWidth="1"/>
    <col min="2562" max="2563" width="4.28515625" style="26" customWidth="1"/>
    <col min="2564" max="2564" width="8.5703125" style="26" customWidth="1"/>
    <col min="2565" max="2565" width="6.7109375" style="26" customWidth="1"/>
    <col min="2566" max="2566" width="11.28515625" style="26" customWidth="1"/>
    <col min="2567" max="2567" width="12.28515625" style="26" customWidth="1"/>
    <col min="2568" max="2814" width="9.140625" style="26"/>
    <col min="2815" max="2815" width="3.5703125" style="26" customWidth="1"/>
    <col min="2816" max="2816" width="40.85546875" style="26" customWidth="1"/>
    <col min="2817" max="2817" width="5.140625" style="26" customWidth="1"/>
    <col min="2818" max="2819" width="4.28515625" style="26" customWidth="1"/>
    <col min="2820" max="2820" width="8.5703125" style="26" customWidth="1"/>
    <col min="2821" max="2821" width="6.7109375" style="26" customWidth="1"/>
    <col min="2822" max="2822" width="11.28515625" style="26" customWidth="1"/>
    <col min="2823" max="2823" width="12.28515625" style="26" customWidth="1"/>
    <col min="2824" max="3070" width="9.140625" style="26"/>
    <col min="3071" max="3071" width="3.5703125" style="26" customWidth="1"/>
    <col min="3072" max="3072" width="40.85546875" style="26" customWidth="1"/>
    <col min="3073" max="3073" width="5.140625" style="26" customWidth="1"/>
    <col min="3074" max="3075" width="4.28515625" style="26" customWidth="1"/>
    <col min="3076" max="3076" width="8.5703125" style="26" customWidth="1"/>
    <col min="3077" max="3077" width="6.7109375" style="26" customWidth="1"/>
    <col min="3078" max="3078" width="11.28515625" style="26" customWidth="1"/>
    <col min="3079" max="3079" width="12.28515625" style="26" customWidth="1"/>
    <col min="3080" max="3326" width="9.140625" style="26"/>
    <col min="3327" max="3327" width="3.5703125" style="26" customWidth="1"/>
    <col min="3328" max="3328" width="40.85546875" style="26" customWidth="1"/>
    <col min="3329" max="3329" width="5.140625" style="26" customWidth="1"/>
    <col min="3330" max="3331" width="4.28515625" style="26" customWidth="1"/>
    <col min="3332" max="3332" width="8.5703125" style="26" customWidth="1"/>
    <col min="3333" max="3333" width="6.7109375" style="26" customWidth="1"/>
    <col min="3334" max="3334" width="11.28515625" style="26" customWidth="1"/>
    <col min="3335" max="3335" width="12.28515625" style="26" customWidth="1"/>
    <col min="3336" max="3582" width="9.140625" style="26"/>
    <col min="3583" max="3583" width="3.5703125" style="26" customWidth="1"/>
    <col min="3584" max="3584" width="40.85546875" style="26" customWidth="1"/>
    <col min="3585" max="3585" width="5.140625" style="26" customWidth="1"/>
    <col min="3586" max="3587" width="4.28515625" style="26" customWidth="1"/>
    <col min="3588" max="3588" width="8.5703125" style="26" customWidth="1"/>
    <col min="3589" max="3589" width="6.7109375" style="26" customWidth="1"/>
    <col min="3590" max="3590" width="11.28515625" style="26" customWidth="1"/>
    <col min="3591" max="3591" width="12.28515625" style="26" customWidth="1"/>
    <col min="3592" max="3838" width="9.140625" style="26"/>
    <col min="3839" max="3839" width="3.5703125" style="26" customWidth="1"/>
    <col min="3840" max="3840" width="40.85546875" style="26" customWidth="1"/>
    <col min="3841" max="3841" width="5.140625" style="26" customWidth="1"/>
    <col min="3842" max="3843" width="4.28515625" style="26" customWidth="1"/>
    <col min="3844" max="3844" width="8.5703125" style="26" customWidth="1"/>
    <col min="3845" max="3845" width="6.7109375" style="26" customWidth="1"/>
    <col min="3846" max="3846" width="11.28515625" style="26" customWidth="1"/>
    <col min="3847" max="3847" width="12.28515625" style="26" customWidth="1"/>
    <col min="3848" max="4094" width="9.140625" style="26"/>
    <col min="4095" max="4095" width="3.5703125" style="26" customWidth="1"/>
    <col min="4096" max="4096" width="40.85546875" style="26" customWidth="1"/>
    <col min="4097" max="4097" width="5.140625" style="26" customWidth="1"/>
    <col min="4098" max="4099" width="4.28515625" style="26" customWidth="1"/>
    <col min="4100" max="4100" width="8.5703125" style="26" customWidth="1"/>
    <col min="4101" max="4101" width="6.7109375" style="26" customWidth="1"/>
    <col min="4102" max="4102" width="11.28515625" style="26" customWidth="1"/>
    <col min="4103" max="4103" width="12.28515625" style="26" customWidth="1"/>
    <col min="4104" max="4350" width="9.140625" style="26"/>
    <col min="4351" max="4351" width="3.5703125" style="26" customWidth="1"/>
    <col min="4352" max="4352" width="40.85546875" style="26" customWidth="1"/>
    <col min="4353" max="4353" width="5.140625" style="26" customWidth="1"/>
    <col min="4354" max="4355" width="4.28515625" style="26" customWidth="1"/>
    <col min="4356" max="4356" width="8.5703125" style="26" customWidth="1"/>
    <col min="4357" max="4357" width="6.7109375" style="26" customWidth="1"/>
    <col min="4358" max="4358" width="11.28515625" style="26" customWidth="1"/>
    <col min="4359" max="4359" width="12.28515625" style="26" customWidth="1"/>
    <col min="4360" max="4606" width="9.140625" style="26"/>
    <col min="4607" max="4607" width="3.5703125" style="26" customWidth="1"/>
    <col min="4608" max="4608" width="40.85546875" style="26" customWidth="1"/>
    <col min="4609" max="4609" width="5.140625" style="26" customWidth="1"/>
    <col min="4610" max="4611" width="4.28515625" style="26" customWidth="1"/>
    <col min="4612" max="4612" width="8.5703125" style="26" customWidth="1"/>
    <col min="4613" max="4613" width="6.7109375" style="26" customWidth="1"/>
    <col min="4614" max="4614" width="11.28515625" style="26" customWidth="1"/>
    <col min="4615" max="4615" width="12.28515625" style="26" customWidth="1"/>
    <col min="4616" max="4862" width="9.140625" style="26"/>
    <col min="4863" max="4863" width="3.5703125" style="26" customWidth="1"/>
    <col min="4864" max="4864" width="40.85546875" style="26" customWidth="1"/>
    <col min="4865" max="4865" width="5.140625" style="26" customWidth="1"/>
    <col min="4866" max="4867" width="4.28515625" style="26" customWidth="1"/>
    <col min="4868" max="4868" width="8.5703125" style="26" customWidth="1"/>
    <col min="4869" max="4869" width="6.7109375" style="26" customWidth="1"/>
    <col min="4870" max="4870" width="11.28515625" style="26" customWidth="1"/>
    <col min="4871" max="4871" width="12.28515625" style="26" customWidth="1"/>
    <col min="4872" max="5118" width="9.140625" style="26"/>
    <col min="5119" max="5119" width="3.5703125" style="26" customWidth="1"/>
    <col min="5120" max="5120" width="40.85546875" style="26" customWidth="1"/>
    <col min="5121" max="5121" width="5.140625" style="26" customWidth="1"/>
    <col min="5122" max="5123" width="4.28515625" style="26" customWidth="1"/>
    <col min="5124" max="5124" width="8.5703125" style="26" customWidth="1"/>
    <col min="5125" max="5125" width="6.7109375" style="26" customWidth="1"/>
    <col min="5126" max="5126" width="11.28515625" style="26" customWidth="1"/>
    <col min="5127" max="5127" width="12.28515625" style="26" customWidth="1"/>
    <col min="5128" max="5374" width="9.140625" style="26"/>
    <col min="5375" max="5375" width="3.5703125" style="26" customWidth="1"/>
    <col min="5376" max="5376" width="40.85546875" style="26" customWidth="1"/>
    <col min="5377" max="5377" width="5.140625" style="26" customWidth="1"/>
    <col min="5378" max="5379" width="4.28515625" style="26" customWidth="1"/>
    <col min="5380" max="5380" width="8.5703125" style="26" customWidth="1"/>
    <col min="5381" max="5381" width="6.7109375" style="26" customWidth="1"/>
    <col min="5382" max="5382" width="11.28515625" style="26" customWidth="1"/>
    <col min="5383" max="5383" width="12.28515625" style="26" customWidth="1"/>
    <col min="5384" max="5630" width="9.140625" style="26"/>
    <col min="5631" max="5631" width="3.5703125" style="26" customWidth="1"/>
    <col min="5632" max="5632" width="40.85546875" style="26" customWidth="1"/>
    <col min="5633" max="5633" width="5.140625" style="26" customWidth="1"/>
    <col min="5634" max="5635" width="4.28515625" style="26" customWidth="1"/>
    <col min="5636" max="5636" width="8.5703125" style="26" customWidth="1"/>
    <col min="5637" max="5637" width="6.7109375" style="26" customWidth="1"/>
    <col min="5638" max="5638" width="11.28515625" style="26" customWidth="1"/>
    <col min="5639" max="5639" width="12.28515625" style="26" customWidth="1"/>
    <col min="5640" max="5886" width="9.140625" style="26"/>
    <col min="5887" max="5887" width="3.5703125" style="26" customWidth="1"/>
    <col min="5888" max="5888" width="40.85546875" style="26" customWidth="1"/>
    <col min="5889" max="5889" width="5.140625" style="26" customWidth="1"/>
    <col min="5890" max="5891" width="4.28515625" style="26" customWidth="1"/>
    <col min="5892" max="5892" width="8.5703125" style="26" customWidth="1"/>
    <col min="5893" max="5893" width="6.7109375" style="26" customWidth="1"/>
    <col min="5894" max="5894" width="11.28515625" style="26" customWidth="1"/>
    <col min="5895" max="5895" width="12.28515625" style="26" customWidth="1"/>
    <col min="5896" max="6142" width="9.140625" style="26"/>
    <col min="6143" max="6143" width="3.5703125" style="26" customWidth="1"/>
    <col min="6144" max="6144" width="40.85546875" style="26" customWidth="1"/>
    <col min="6145" max="6145" width="5.140625" style="26" customWidth="1"/>
    <col min="6146" max="6147" width="4.28515625" style="26" customWidth="1"/>
    <col min="6148" max="6148" width="8.5703125" style="26" customWidth="1"/>
    <col min="6149" max="6149" width="6.7109375" style="26" customWidth="1"/>
    <col min="6150" max="6150" width="11.28515625" style="26" customWidth="1"/>
    <col min="6151" max="6151" width="12.28515625" style="26" customWidth="1"/>
    <col min="6152" max="6398" width="9.140625" style="26"/>
    <col min="6399" max="6399" width="3.5703125" style="26" customWidth="1"/>
    <col min="6400" max="6400" width="40.85546875" style="26" customWidth="1"/>
    <col min="6401" max="6401" width="5.140625" style="26" customWidth="1"/>
    <col min="6402" max="6403" width="4.28515625" style="26" customWidth="1"/>
    <col min="6404" max="6404" width="8.5703125" style="26" customWidth="1"/>
    <col min="6405" max="6405" width="6.7109375" style="26" customWidth="1"/>
    <col min="6406" max="6406" width="11.28515625" style="26" customWidth="1"/>
    <col min="6407" max="6407" width="12.28515625" style="26" customWidth="1"/>
    <col min="6408" max="6654" width="9.140625" style="26"/>
    <col min="6655" max="6655" width="3.5703125" style="26" customWidth="1"/>
    <col min="6656" max="6656" width="40.85546875" style="26" customWidth="1"/>
    <col min="6657" max="6657" width="5.140625" style="26" customWidth="1"/>
    <col min="6658" max="6659" width="4.28515625" style="26" customWidth="1"/>
    <col min="6660" max="6660" width="8.5703125" style="26" customWidth="1"/>
    <col min="6661" max="6661" width="6.7109375" style="26" customWidth="1"/>
    <col min="6662" max="6662" width="11.28515625" style="26" customWidth="1"/>
    <col min="6663" max="6663" width="12.28515625" style="26" customWidth="1"/>
    <col min="6664" max="6910" width="9.140625" style="26"/>
    <col min="6911" max="6911" width="3.5703125" style="26" customWidth="1"/>
    <col min="6912" max="6912" width="40.85546875" style="26" customWidth="1"/>
    <col min="6913" max="6913" width="5.140625" style="26" customWidth="1"/>
    <col min="6914" max="6915" width="4.28515625" style="26" customWidth="1"/>
    <col min="6916" max="6916" width="8.5703125" style="26" customWidth="1"/>
    <col min="6917" max="6917" width="6.7109375" style="26" customWidth="1"/>
    <col min="6918" max="6918" width="11.28515625" style="26" customWidth="1"/>
    <col min="6919" max="6919" width="12.28515625" style="26" customWidth="1"/>
    <col min="6920" max="7166" width="9.140625" style="26"/>
    <col min="7167" max="7167" width="3.5703125" style="26" customWidth="1"/>
    <col min="7168" max="7168" width="40.85546875" style="26" customWidth="1"/>
    <col min="7169" max="7169" width="5.140625" style="26" customWidth="1"/>
    <col min="7170" max="7171" width="4.28515625" style="26" customWidth="1"/>
    <col min="7172" max="7172" width="8.5703125" style="26" customWidth="1"/>
    <col min="7173" max="7173" width="6.7109375" style="26" customWidth="1"/>
    <col min="7174" max="7174" width="11.28515625" style="26" customWidth="1"/>
    <col min="7175" max="7175" width="12.28515625" style="26" customWidth="1"/>
    <col min="7176" max="7422" width="9.140625" style="26"/>
    <col min="7423" max="7423" width="3.5703125" style="26" customWidth="1"/>
    <col min="7424" max="7424" width="40.85546875" style="26" customWidth="1"/>
    <col min="7425" max="7425" width="5.140625" style="26" customWidth="1"/>
    <col min="7426" max="7427" width="4.28515625" style="26" customWidth="1"/>
    <col min="7428" max="7428" width="8.5703125" style="26" customWidth="1"/>
    <col min="7429" max="7429" width="6.7109375" style="26" customWidth="1"/>
    <col min="7430" max="7430" width="11.28515625" style="26" customWidth="1"/>
    <col min="7431" max="7431" width="12.28515625" style="26" customWidth="1"/>
    <col min="7432" max="7678" width="9.140625" style="26"/>
    <col min="7679" max="7679" width="3.5703125" style="26" customWidth="1"/>
    <col min="7680" max="7680" width="40.85546875" style="26" customWidth="1"/>
    <col min="7681" max="7681" width="5.140625" style="26" customWidth="1"/>
    <col min="7682" max="7683" width="4.28515625" style="26" customWidth="1"/>
    <col min="7684" max="7684" width="8.5703125" style="26" customWidth="1"/>
    <col min="7685" max="7685" width="6.7109375" style="26" customWidth="1"/>
    <col min="7686" max="7686" width="11.28515625" style="26" customWidth="1"/>
    <col min="7687" max="7687" width="12.28515625" style="26" customWidth="1"/>
    <col min="7688" max="7934" width="9.140625" style="26"/>
    <col min="7935" max="7935" width="3.5703125" style="26" customWidth="1"/>
    <col min="7936" max="7936" width="40.85546875" style="26" customWidth="1"/>
    <col min="7937" max="7937" width="5.140625" style="26" customWidth="1"/>
    <col min="7938" max="7939" width="4.28515625" style="26" customWidth="1"/>
    <col min="7940" max="7940" width="8.5703125" style="26" customWidth="1"/>
    <col min="7941" max="7941" width="6.7109375" style="26" customWidth="1"/>
    <col min="7942" max="7942" width="11.28515625" style="26" customWidth="1"/>
    <col min="7943" max="7943" width="12.28515625" style="26" customWidth="1"/>
    <col min="7944" max="8190" width="9.140625" style="26"/>
    <col min="8191" max="8191" width="3.5703125" style="26" customWidth="1"/>
    <col min="8192" max="8192" width="40.85546875" style="26" customWidth="1"/>
    <col min="8193" max="8193" width="5.140625" style="26" customWidth="1"/>
    <col min="8194" max="8195" width="4.28515625" style="26" customWidth="1"/>
    <col min="8196" max="8196" width="8.5703125" style="26" customWidth="1"/>
    <col min="8197" max="8197" width="6.7109375" style="26" customWidth="1"/>
    <col min="8198" max="8198" width="11.28515625" style="26" customWidth="1"/>
    <col min="8199" max="8199" width="12.28515625" style="26" customWidth="1"/>
    <col min="8200" max="8446" width="9.140625" style="26"/>
    <col min="8447" max="8447" width="3.5703125" style="26" customWidth="1"/>
    <col min="8448" max="8448" width="40.85546875" style="26" customWidth="1"/>
    <col min="8449" max="8449" width="5.140625" style="26" customWidth="1"/>
    <col min="8450" max="8451" width="4.28515625" style="26" customWidth="1"/>
    <col min="8452" max="8452" width="8.5703125" style="26" customWidth="1"/>
    <col min="8453" max="8453" width="6.7109375" style="26" customWidth="1"/>
    <col min="8454" max="8454" width="11.28515625" style="26" customWidth="1"/>
    <col min="8455" max="8455" width="12.28515625" style="26" customWidth="1"/>
    <col min="8456" max="8702" width="9.140625" style="26"/>
    <col min="8703" max="8703" width="3.5703125" style="26" customWidth="1"/>
    <col min="8704" max="8704" width="40.85546875" style="26" customWidth="1"/>
    <col min="8705" max="8705" width="5.140625" style="26" customWidth="1"/>
    <col min="8706" max="8707" width="4.28515625" style="26" customWidth="1"/>
    <col min="8708" max="8708" width="8.5703125" style="26" customWidth="1"/>
    <col min="8709" max="8709" width="6.7109375" style="26" customWidth="1"/>
    <col min="8710" max="8710" width="11.28515625" style="26" customWidth="1"/>
    <col min="8711" max="8711" width="12.28515625" style="26" customWidth="1"/>
    <col min="8712" max="8958" width="9.140625" style="26"/>
    <col min="8959" max="8959" width="3.5703125" style="26" customWidth="1"/>
    <col min="8960" max="8960" width="40.85546875" style="26" customWidth="1"/>
    <col min="8961" max="8961" width="5.140625" style="26" customWidth="1"/>
    <col min="8962" max="8963" width="4.28515625" style="26" customWidth="1"/>
    <col min="8964" max="8964" width="8.5703125" style="26" customWidth="1"/>
    <col min="8965" max="8965" width="6.7109375" style="26" customWidth="1"/>
    <col min="8966" max="8966" width="11.28515625" style="26" customWidth="1"/>
    <col min="8967" max="8967" width="12.28515625" style="26" customWidth="1"/>
    <col min="8968" max="9214" width="9.140625" style="26"/>
    <col min="9215" max="9215" width="3.5703125" style="26" customWidth="1"/>
    <col min="9216" max="9216" width="40.85546875" style="26" customWidth="1"/>
    <col min="9217" max="9217" width="5.140625" style="26" customWidth="1"/>
    <col min="9218" max="9219" width="4.28515625" style="26" customWidth="1"/>
    <col min="9220" max="9220" width="8.5703125" style="26" customWidth="1"/>
    <col min="9221" max="9221" width="6.7109375" style="26" customWidth="1"/>
    <col min="9222" max="9222" width="11.28515625" style="26" customWidth="1"/>
    <col min="9223" max="9223" width="12.28515625" style="26" customWidth="1"/>
    <col min="9224" max="9470" width="9.140625" style="26"/>
    <col min="9471" max="9471" width="3.5703125" style="26" customWidth="1"/>
    <col min="9472" max="9472" width="40.85546875" style="26" customWidth="1"/>
    <col min="9473" max="9473" width="5.140625" style="26" customWidth="1"/>
    <col min="9474" max="9475" width="4.28515625" style="26" customWidth="1"/>
    <col min="9476" max="9476" width="8.5703125" style="26" customWidth="1"/>
    <col min="9477" max="9477" width="6.7109375" style="26" customWidth="1"/>
    <col min="9478" max="9478" width="11.28515625" style="26" customWidth="1"/>
    <col min="9479" max="9479" width="12.28515625" style="26" customWidth="1"/>
    <col min="9480" max="9726" width="9.140625" style="26"/>
    <col min="9727" max="9727" width="3.5703125" style="26" customWidth="1"/>
    <col min="9728" max="9728" width="40.85546875" style="26" customWidth="1"/>
    <col min="9729" max="9729" width="5.140625" style="26" customWidth="1"/>
    <col min="9730" max="9731" width="4.28515625" style="26" customWidth="1"/>
    <col min="9732" max="9732" width="8.5703125" style="26" customWidth="1"/>
    <col min="9733" max="9733" width="6.7109375" style="26" customWidth="1"/>
    <col min="9734" max="9734" width="11.28515625" style="26" customWidth="1"/>
    <col min="9735" max="9735" width="12.28515625" style="26" customWidth="1"/>
    <col min="9736" max="9982" width="9.140625" style="26"/>
    <col min="9983" max="9983" width="3.5703125" style="26" customWidth="1"/>
    <col min="9984" max="9984" width="40.85546875" style="26" customWidth="1"/>
    <col min="9985" max="9985" width="5.140625" style="26" customWidth="1"/>
    <col min="9986" max="9987" width="4.28515625" style="26" customWidth="1"/>
    <col min="9988" max="9988" width="8.5703125" style="26" customWidth="1"/>
    <col min="9989" max="9989" width="6.7109375" style="26" customWidth="1"/>
    <col min="9990" max="9990" width="11.28515625" style="26" customWidth="1"/>
    <col min="9991" max="9991" width="12.28515625" style="26" customWidth="1"/>
    <col min="9992" max="10238" width="9.140625" style="26"/>
    <col min="10239" max="10239" width="3.5703125" style="26" customWidth="1"/>
    <col min="10240" max="10240" width="40.85546875" style="26" customWidth="1"/>
    <col min="10241" max="10241" width="5.140625" style="26" customWidth="1"/>
    <col min="10242" max="10243" width="4.28515625" style="26" customWidth="1"/>
    <col min="10244" max="10244" width="8.5703125" style="26" customWidth="1"/>
    <col min="10245" max="10245" width="6.7109375" style="26" customWidth="1"/>
    <col min="10246" max="10246" width="11.28515625" style="26" customWidth="1"/>
    <col min="10247" max="10247" width="12.28515625" style="26" customWidth="1"/>
    <col min="10248" max="10494" width="9.140625" style="26"/>
    <col min="10495" max="10495" width="3.5703125" style="26" customWidth="1"/>
    <col min="10496" max="10496" width="40.85546875" style="26" customWidth="1"/>
    <col min="10497" max="10497" width="5.140625" style="26" customWidth="1"/>
    <col min="10498" max="10499" width="4.28515625" style="26" customWidth="1"/>
    <col min="10500" max="10500" width="8.5703125" style="26" customWidth="1"/>
    <col min="10501" max="10501" width="6.7109375" style="26" customWidth="1"/>
    <col min="10502" max="10502" width="11.28515625" style="26" customWidth="1"/>
    <col min="10503" max="10503" width="12.28515625" style="26" customWidth="1"/>
    <col min="10504" max="10750" width="9.140625" style="26"/>
    <col min="10751" max="10751" width="3.5703125" style="26" customWidth="1"/>
    <col min="10752" max="10752" width="40.85546875" style="26" customWidth="1"/>
    <col min="10753" max="10753" width="5.140625" style="26" customWidth="1"/>
    <col min="10754" max="10755" width="4.28515625" style="26" customWidth="1"/>
    <col min="10756" max="10756" width="8.5703125" style="26" customWidth="1"/>
    <col min="10757" max="10757" width="6.7109375" style="26" customWidth="1"/>
    <col min="10758" max="10758" width="11.28515625" style="26" customWidth="1"/>
    <col min="10759" max="10759" width="12.28515625" style="26" customWidth="1"/>
    <col min="10760" max="11006" width="9.140625" style="26"/>
    <col min="11007" max="11007" width="3.5703125" style="26" customWidth="1"/>
    <col min="11008" max="11008" width="40.85546875" style="26" customWidth="1"/>
    <col min="11009" max="11009" width="5.140625" style="26" customWidth="1"/>
    <col min="11010" max="11011" width="4.28515625" style="26" customWidth="1"/>
    <col min="11012" max="11012" width="8.5703125" style="26" customWidth="1"/>
    <col min="11013" max="11013" width="6.7109375" style="26" customWidth="1"/>
    <col min="11014" max="11014" width="11.28515625" style="26" customWidth="1"/>
    <col min="11015" max="11015" width="12.28515625" style="26" customWidth="1"/>
    <col min="11016" max="11262" width="9.140625" style="26"/>
    <col min="11263" max="11263" width="3.5703125" style="26" customWidth="1"/>
    <col min="11264" max="11264" width="40.85546875" style="26" customWidth="1"/>
    <col min="11265" max="11265" width="5.140625" style="26" customWidth="1"/>
    <col min="11266" max="11267" width="4.28515625" style="26" customWidth="1"/>
    <col min="11268" max="11268" width="8.5703125" style="26" customWidth="1"/>
    <col min="11269" max="11269" width="6.7109375" style="26" customWidth="1"/>
    <col min="11270" max="11270" width="11.28515625" style="26" customWidth="1"/>
    <col min="11271" max="11271" width="12.28515625" style="26" customWidth="1"/>
    <col min="11272" max="11518" width="9.140625" style="26"/>
    <col min="11519" max="11519" width="3.5703125" style="26" customWidth="1"/>
    <col min="11520" max="11520" width="40.85546875" style="26" customWidth="1"/>
    <col min="11521" max="11521" width="5.140625" style="26" customWidth="1"/>
    <col min="11522" max="11523" width="4.28515625" style="26" customWidth="1"/>
    <col min="11524" max="11524" width="8.5703125" style="26" customWidth="1"/>
    <col min="11525" max="11525" width="6.7109375" style="26" customWidth="1"/>
    <col min="11526" max="11526" width="11.28515625" style="26" customWidth="1"/>
    <col min="11527" max="11527" width="12.28515625" style="26" customWidth="1"/>
    <col min="11528" max="11774" width="9.140625" style="26"/>
    <col min="11775" max="11775" width="3.5703125" style="26" customWidth="1"/>
    <col min="11776" max="11776" width="40.85546875" style="26" customWidth="1"/>
    <col min="11777" max="11777" width="5.140625" style="26" customWidth="1"/>
    <col min="11778" max="11779" width="4.28515625" style="26" customWidth="1"/>
    <col min="11780" max="11780" width="8.5703125" style="26" customWidth="1"/>
    <col min="11781" max="11781" width="6.7109375" style="26" customWidth="1"/>
    <col min="11782" max="11782" width="11.28515625" style="26" customWidth="1"/>
    <col min="11783" max="11783" width="12.28515625" style="26" customWidth="1"/>
    <col min="11784" max="12030" width="9.140625" style="26"/>
    <col min="12031" max="12031" width="3.5703125" style="26" customWidth="1"/>
    <col min="12032" max="12032" width="40.85546875" style="26" customWidth="1"/>
    <col min="12033" max="12033" width="5.140625" style="26" customWidth="1"/>
    <col min="12034" max="12035" width="4.28515625" style="26" customWidth="1"/>
    <col min="12036" max="12036" width="8.5703125" style="26" customWidth="1"/>
    <col min="12037" max="12037" width="6.7109375" style="26" customWidth="1"/>
    <col min="12038" max="12038" width="11.28515625" style="26" customWidth="1"/>
    <col min="12039" max="12039" width="12.28515625" style="26" customWidth="1"/>
    <col min="12040" max="12286" width="9.140625" style="26"/>
    <col min="12287" max="12287" width="3.5703125" style="26" customWidth="1"/>
    <col min="12288" max="12288" width="40.85546875" style="26" customWidth="1"/>
    <col min="12289" max="12289" width="5.140625" style="26" customWidth="1"/>
    <col min="12290" max="12291" width="4.28515625" style="26" customWidth="1"/>
    <col min="12292" max="12292" width="8.5703125" style="26" customWidth="1"/>
    <col min="12293" max="12293" width="6.7109375" style="26" customWidth="1"/>
    <col min="12294" max="12294" width="11.28515625" style="26" customWidth="1"/>
    <col min="12295" max="12295" width="12.28515625" style="26" customWidth="1"/>
    <col min="12296" max="12542" width="9.140625" style="26"/>
    <col min="12543" max="12543" width="3.5703125" style="26" customWidth="1"/>
    <col min="12544" max="12544" width="40.85546875" style="26" customWidth="1"/>
    <col min="12545" max="12545" width="5.140625" style="26" customWidth="1"/>
    <col min="12546" max="12547" width="4.28515625" style="26" customWidth="1"/>
    <col min="12548" max="12548" width="8.5703125" style="26" customWidth="1"/>
    <col min="12549" max="12549" width="6.7109375" style="26" customWidth="1"/>
    <col min="12550" max="12550" width="11.28515625" style="26" customWidth="1"/>
    <col min="12551" max="12551" width="12.28515625" style="26" customWidth="1"/>
    <col min="12552" max="12798" width="9.140625" style="26"/>
    <col min="12799" max="12799" width="3.5703125" style="26" customWidth="1"/>
    <col min="12800" max="12800" width="40.85546875" style="26" customWidth="1"/>
    <col min="12801" max="12801" width="5.140625" style="26" customWidth="1"/>
    <col min="12802" max="12803" width="4.28515625" style="26" customWidth="1"/>
    <col min="12804" max="12804" width="8.5703125" style="26" customWidth="1"/>
    <col min="12805" max="12805" width="6.7109375" style="26" customWidth="1"/>
    <col min="12806" max="12806" width="11.28515625" style="26" customWidth="1"/>
    <col min="12807" max="12807" width="12.28515625" style="26" customWidth="1"/>
    <col min="12808" max="13054" width="9.140625" style="26"/>
    <col min="13055" max="13055" width="3.5703125" style="26" customWidth="1"/>
    <col min="13056" max="13056" width="40.85546875" style="26" customWidth="1"/>
    <col min="13057" max="13057" width="5.140625" style="26" customWidth="1"/>
    <col min="13058" max="13059" width="4.28515625" style="26" customWidth="1"/>
    <col min="13060" max="13060" width="8.5703125" style="26" customWidth="1"/>
    <col min="13061" max="13061" width="6.7109375" style="26" customWidth="1"/>
    <col min="13062" max="13062" width="11.28515625" style="26" customWidth="1"/>
    <col min="13063" max="13063" width="12.28515625" style="26" customWidth="1"/>
    <col min="13064" max="13310" width="9.140625" style="26"/>
    <col min="13311" max="13311" width="3.5703125" style="26" customWidth="1"/>
    <col min="13312" max="13312" width="40.85546875" style="26" customWidth="1"/>
    <col min="13313" max="13313" width="5.140625" style="26" customWidth="1"/>
    <col min="13314" max="13315" width="4.28515625" style="26" customWidth="1"/>
    <col min="13316" max="13316" width="8.5703125" style="26" customWidth="1"/>
    <col min="13317" max="13317" width="6.7109375" style="26" customWidth="1"/>
    <col min="13318" max="13318" width="11.28515625" style="26" customWidth="1"/>
    <col min="13319" max="13319" width="12.28515625" style="26" customWidth="1"/>
    <col min="13320" max="13566" width="9.140625" style="26"/>
    <col min="13567" max="13567" width="3.5703125" style="26" customWidth="1"/>
    <col min="13568" max="13568" width="40.85546875" style="26" customWidth="1"/>
    <col min="13569" max="13569" width="5.140625" style="26" customWidth="1"/>
    <col min="13570" max="13571" width="4.28515625" style="26" customWidth="1"/>
    <col min="13572" max="13572" width="8.5703125" style="26" customWidth="1"/>
    <col min="13573" max="13573" width="6.7109375" style="26" customWidth="1"/>
    <col min="13574" max="13574" width="11.28515625" style="26" customWidth="1"/>
    <col min="13575" max="13575" width="12.28515625" style="26" customWidth="1"/>
    <col min="13576" max="13822" width="9.140625" style="26"/>
    <col min="13823" max="13823" width="3.5703125" style="26" customWidth="1"/>
    <col min="13824" max="13824" width="40.85546875" style="26" customWidth="1"/>
    <col min="13825" max="13825" width="5.140625" style="26" customWidth="1"/>
    <col min="13826" max="13827" width="4.28515625" style="26" customWidth="1"/>
    <col min="13828" max="13828" width="8.5703125" style="26" customWidth="1"/>
    <col min="13829" max="13829" width="6.7109375" style="26" customWidth="1"/>
    <col min="13830" max="13830" width="11.28515625" style="26" customWidth="1"/>
    <col min="13831" max="13831" width="12.28515625" style="26" customWidth="1"/>
    <col min="13832" max="14078" width="9.140625" style="26"/>
    <col min="14079" max="14079" width="3.5703125" style="26" customWidth="1"/>
    <col min="14080" max="14080" width="40.85546875" style="26" customWidth="1"/>
    <col min="14081" max="14081" width="5.140625" style="26" customWidth="1"/>
    <col min="14082" max="14083" width="4.28515625" style="26" customWidth="1"/>
    <col min="14084" max="14084" width="8.5703125" style="26" customWidth="1"/>
    <col min="14085" max="14085" width="6.7109375" style="26" customWidth="1"/>
    <col min="14086" max="14086" width="11.28515625" style="26" customWidth="1"/>
    <col min="14087" max="14087" width="12.28515625" style="26" customWidth="1"/>
    <col min="14088" max="14334" width="9.140625" style="26"/>
    <col min="14335" max="14335" width="3.5703125" style="26" customWidth="1"/>
    <col min="14336" max="14336" width="40.85546875" style="26" customWidth="1"/>
    <col min="14337" max="14337" width="5.140625" style="26" customWidth="1"/>
    <col min="14338" max="14339" width="4.28515625" style="26" customWidth="1"/>
    <col min="14340" max="14340" width="8.5703125" style="26" customWidth="1"/>
    <col min="14341" max="14341" width="6.7109375" style="26" customWidth="1"/>
    <col min="14342" max="14342" width="11.28515625" style="26" customWidth="1"/>
    <col min="14343" max="14343" width="12.28515625" style="26" customWidth="1"/>
    <col min="14344" max="14590" width="9.140625" style="26"/>
    <col min="14591" max="14591" width="3.5703125" style="26" customWidth="1"/>
    <col min="14592" max="14592" width="40.85546875" style="26" customWidth="1"/>
    <col min="14593" max="14593" width="5.140625" style="26" customWidth="1"/>
    <col min="14594" max="14595" width="4.28515625" style="26" customWidth="1"/>
    <col min="14596" max="14596" width="8.5703125" style="26" customWidth="1"/>
    <col min="14597" max="14597" width="6.7109375" style="26" customWidth="1"/>
    <col min="14598" max="14598" width="11.28515625" style="26" customWidth="1"/>
    <col min="14599" max="14599" width="12.28515625" style="26" customWidth="1"/>
    <col min="14600" max="14846" width="9.140625" style="26"/>
    <col min="14847" max="14847" width="3.5703125" style="26" customWidth="1"/>
    <col min="14848" max="14848" width="40.85546875" style="26" customWidth="1"/>
    <col min="14849" max="14849" width="5.140625" style="26" customWidth="1"/>
    <col min="14850" max="14851" width="4.28515625" style="26" customWidth="1"/>
    <col min="14852" max="14852" width="8.5703125" style="26" customWidth="1"/>
    <col min="14853" max="14853" width="6.7109375" style="26" customWidth="1"/>
    <col min="14854" max="14854" width="11.28515625" style="26" customWidth="1"/>
    <col min="14855" max="14855" width="12.28515625" style="26" customWidth="1"/>
    <col min="14856" max="15102" width="9.140625" style="26"/>
    <col min="15103" max="15103" width="3.5703125" style="26" customWidth="1"/>
    <col min="15104" max="15104" width="40.85546875" style="26" customWidth="1"/>
    <col min="15105" max="15105" width="5.140625" style="26" customWidth="1"/>
    <col min="15106" max="15107" width="4.28515625" style="26" customWidth="1"/>
    <col min="15108" max="15108" width="8.5703125" style="26" customWidth="1"/>
    <col min="15109" max="15109" width="6.7109375" style="26" customWidth="1"/>
    <col min="15110" max="15110" width="11.28515625" style="26" customWidth="1"/>
    <col min="15111" max="15111" width="12.28515625" style="26" customWidth="1"/>
    <col min="15112" max="15358" width="9.140625" style="26"/>
    <col min="15359" max="15359" width="3.5703125" style="26" customWidth="1"/>
    <col min="15360" max="15360" width="40.85546875" style="26" customWidth="1"/>
    <col min="15361" max="15361" width="5.140625" style="26" customWidth="1"/>
    <col min="15362" max="15363" width="4.28515625" style="26" customWidth="1"/>
    <col min="15364" max="15364" width="8.5703125" style="26" customWidth="1"/>
    <col min="15365" max="15365" width="6.7109375" style="26" customWidth="1"/>
    <col min="15366" max="15366" width="11.28515625" style="26" customWidth="1"/>
    <col min="15367" max="15367" width="12.28515625" style="26" customWidth="1"/>
    <col min="15368" max="15614" width="9.140625" style="26"/>
    <col min="15615" max="15615" width="3.5703125" style="26" customWidth="1"/>
    <col min="15616" max="15616" width="40.85546875" style="26" customWidth="1"/>
    <col min="15617" max="15617" width="5.140625" style="26" customWidth="1"/>
    <col min="15618" max="15619" width="4.28515625" style="26" customWidth="1"/>
    <col min="15620" max="15620" width="8.5703125" style="26" customWidth="1"/>
    <col min="15621" max="15621" width="6.7109375" style="26" customWidth="1"/>
    <col min="15622" max="15622" width="11.28515625" style="26" customWidth="1"/>
    <col min="15623" max="15623" width="12.28515625" style="26" customWidth="1"/>
    <col min="15624" max="15870" width="9.140625" style="26"/>
    <col min="15871" max="15871" width="3.5703125" style="26" customWidth="1"/>
    <col min="15872" max="15872" width="40.85546875" style="26" customWidth="1"/>
    <col min="15873" max="15873" width="5.140625" style="26" customWidth="1"/>
    <col min="15874" max="15875" width="4.28515625" style="26" customWidth="1"/>
    <col min="15876" max="15876" width="8.5703125" style="26" customWidth="1"/>
    <col min="15877" max="15877" width="6.7109375" style="26" customWidth="1"/>
    <col min="15878" max="15878" width="11.28515625" style="26" customWidth="1"/>
    <col min="15879" max="15879" width="12.28515625" style="26" customWidth="1"/>
    <col min="15880" max="16126" width="9.140625" style="26"/>
    <col min="16127" max="16127" width="3.5703125" style="26" customWidth="1"/>
    <col min="16128" max="16128" width="40.85546875" style="26" customWidth="1"/>
    <col min="16129" max="16129" width="5.140625" style="26" customWidth="1"/>
    <col min="16130" max="16131" width="4.28515625" style="26" customWidth="1"/>
    <col min="16132" max="16132" width="8.5703125" style="26" customWidth="1"/>
    <col min="16133" max="16133" width="6.7109375" style="26" customWidth="1"/>
    <col min="16134" max="16134" width="11.28515625" style="26" customWidth="1"/>
    <col min="16135" max="16135" width="12.28515625" style="26" customWidth="1"/>
    <col min="16136" max="16384" width="9.140625" style="26"/>
  </cols>
  <sheetData>
    <row r="1" spans="1:8" ht="93" customHeight="1" x14ac:dyDescent="0.25">
      <c r="E1" s="224" t="s">
        <v>274</v>
      </c>
      <c r="F1" s="224"/>
      <c r="G1" s="224"/>
      <c r="H1" s="224"/>
    </row>
    <row r="2" spans="1:8" ht="21.75" customHeight="1" x14ac:dyDescent="0.2">
      <c r="F2" s="27"/>
      <c r="G2" s="27"/>
    </row>
    <row r="3" spans="1:8" s="70" customFormat="1" ht="90.75" customHeight="1" x14ac:dyDescent="0.3">
      <c r="A3" s="223" t="s">
        <v>237</v>
      </c>
      <c r="B3" s="223"/>
      <c r="C3" s="223"/>
      <c r="D3" s="223"/>
      <c r="E3" s="223"/>
      <c r="F3" s="223"/>
      <c r="G3" s="225"/>
    </row>
    <row r="4" spans="1:8" s="30" customFormat="1" x14ac:dyDescent="0.2">
      <c r="A4" s="28"/>
      <c r="B4" s="28"/>
      <c r="C4" s="28"/>
      <c r="D4" s="28"/>
      <c r="E4" s="29"/>
      <c r="F4" s="227" t="s">
        <v>34</v>
      </c>
      <c r="G4" s="227"/>
      <c r="H4" s="227"/>
    </row>
    <row r="5" spans="1:8" s="78" customFormat="1" ht="93.75" customHeight="1" x14ac:dyDescent="0.3">
      <c r="A5" s="85" t="s">
        <v>35</v>
      </c>
      <c r="B5" s="86" t="s">
        <v>36</v>
      </c>
      <c r="C5" s="84" t="s">
        <v>72</v>
      </c>
      <c r="D5" s="84" t="s">
        <v>73</v>
      </c>
      <c r="E5" s="84" t="s">
        <v>74</v>
      </c>
      <c r="F5" s="84" t="s">
        <v>75</v>
      </c>
      <c r="G5" s="83" t="s">
        <v>23</v>
      </c>
      <c r="H5" s="86" t="s">
        <v>76</v>
      </c>
    </row>
    <row r="6" spans="1:8" s="87" customFormat="1" ht="15.75" x14ac:dyDescent="0.25">
      <c r="A6" s="86">
        <v>1</v>
      </c>
      <c r="B6" s="86">
        <v>2</v>
      </c>
      <c r="C6" s="83" t="s">
        <v>37</v>
      </c>
      <c r="D6" s="83" t="s">
        <v>38</v>
      </c>
      <c r="E6" s="83" t="s">
        <v>39</v>
      </c>
      <c r="F6" s="83" t="s">
        <v>40</v>
      </c>
      <c r="G6" s="86">
        <v>7</v>
      </c>
      <c r="H6" s="184">
        <v>8</v>
      </c>
    </row>
    <row r="7" spans="1:8" s="79" customFormat="1" ht="31.5" x14ac:dyDescent="0.25">
      <c r="A7" s="144" t="s">
        <v>131</v>
      </c>
      <c r="B7" s="140" t="s">
        <v>255</v>
      </c>
      <c r="C7" s="132"/>
      <c r="D7" s="132"/>
      <c r="E7" s="132"/>
      <c r="F7" s="132"/>
      <c r="G7" s="143">
        <f>G8+G41+G48+G59+G73+G85+G101+G115</f>
        <v>1062.7</v>
      </c>
      <c r="H7" s="143">
        <f>H8+H41+H48+H59+H73+H85+H101+H115</f>
        <v>4498.7</v>
      </c>
    </row>
    <row r="8" spans="1:8" s="79" customFormat="1" ht="18" x14ac:dyDescent="0.25">
      <c r="A8" s="144" t="s">
        <v>110</v>
      </c>
      <c r="B8" s="140" t="s">
        <v>108</v>
      </c>
      <c r="C8" s="132" t="s">
        <v>109</v>
      </c>
      <c r="D8" s="132"/>
      <c r="E8" s="132"/>
      <c r="F8" s="132"/>
      <c r="G8" s="143">
        <f>G9+G17+G35</f>
        <v>0</v>
      </c>
      <c r="H8" s="143">
        <f>H9+H17+H37</f>
        <v>1579.5</v>
      </c>
    </row>
    <row r="9" spans="1:8" s="79" customFormat="1" ht="30.75" customHeight="1" x14ac:dyDescent="0.25">
      <c r="A9" s="145"/>
      <c r="B9" s="140" t="s">
        <v>132</v>
      </c>
      <c r="C9" s="132" t="s">
        <v>109</v>
      </c>
      <c r="D9" s="132" t="s">
        <v>111</v>
      </c>
      <c r="E9" s="132"/>
      <c r="F9" s="132"/>
      <c r="G9" s="143">
        <f>G13+G10</f>
        <v>0</v>
      </c>
      <c r="H9" s="143">
        <f>H13+H10</f>
        <v>412.40000000000003</v>
      </c>
    </row>
    <row r="10" spans="1:8" s="79" customFormat="1" ht="24" customHeight="1" x14ac:dyDescent="0.25">
      <c r="A10" s="145"/>
      <c r="B10" s="150" t="s">
        <v>172</v>
      </c>
      <c r="C10" s="132" t="s">
        <v>109</v>
      </c>
      <c r="D10" s="132" t="s">
        <v>111</v>
      </c>
      <c r="E10" s="132" t="s">
        <v>171</v>
      </c>
      <c r="F10" s="132"/>
      <c r="G10" s="143">
        <f>G11+G12</f>
        <v>-412.4</v>
      </c>
      <c r="H10" s="143">
        <f>H11+H12</f>
        <v>0</v>
      </c>
    </row>
    <row r="11" spans="1:8" s="79" customFormat="1" ht="51.75" customHeight="1" x14ac:dyDescent="0.25">
      <c r="A11" s="145"/>
      <c r="B11" s="149" t="s">
        <v>155</v>
      </c>
      <c r="C11" s="132" t="s">
        <v>109</v>
      </c>
      <c r="D11" s="132" t="s">
        <v>111</v>
      </c>
      <c r="E11" s="132" t="s">
        <v>171</v>
      </c>
      <c r="F11" s="132" t="s">
        <v>134</v>
      </c>
      <c r="G11" s="143">
        <v>-412.4</v>
      </c>
      <c r="H11" s="143">
        <v>0</v>
      </c>
    </row>
    <row r="12" spans="1:8" s="79" customFormat="1" ht="66" hidden="1" customHeight="1" x14ac:dyDescent="0.25">
      <c r="A12" s="145"/>
      <c r="B12" s="149" t="s">
        <v>156</v>
      </c>
      <c r="C12" s="132" t="s">
        <v>109</v>
      </c>
      <c r="D12" s="132" t="s">
        <v>111</v>
      </c>
      <c r="E12" s="132" t="s">
        <v>171</v>
      </c>
      <c r="F12" s="132" t="s">
        <v>136</v>
      </c>
      <c r="G12" s="143"/>
      <c r="H12" s="143">
        <v>0</v>
      </c>
    </row>
    <row r="13" spans="1:8" s="79" customFormat="1" ht="51.75" customHeight="1" x14ac:dyDescent="0.25">
      <c r="A13" s="145"/>
      <c r="B13" s="131" t="s">
        <v>172</v>
      </c>
      <c r="C13" s="132" t="s">
        <v>109</v>
      </c>
      <c r="D13" s="132" t="s">
        <v>111</v>
      </c>
      <c r="E13" s="132" t="s">
        <v>217</v>
      </c>
      <c r="F13" s="132"/>
      <c r="G13" s="143">
        <f>G14+G15+G16</f>
        <v>412.40000000000003</v>
      </c>
      <c r="H13" s="143">
        <f>H14+H15+H16</f>
        <v>412.40000000000003</v>
      </c>
    </row>
    <row r="14" spans="1:8" s="78" customFormat="1" ht="34.5" customHeight="1" x14ac:dyDescent="0.3">
      <c r="A14" s="145"/>
      <c r="B14" s="134" t="s">
        <v>216</v>
      </c>
      <c r="C14" s="132" t="s">
        <v>109</v>
      </c>
      <c r="D14" s="132" t="s">
        <v>111</v>
      </c>
      <c r="E14" s="132" t="s">
        <v>217</v>
      </c>
      <c r="F14" s="132" t="s">
        <v>134</v>
      </c>
      <c r="G14" s="143">
        <v>316.60000000000002</v>
      </c>
      <c r="H14" s="143">
        <v>316.60000000000002</v>
      </c>
    </row>
    <row r="15" spans="1:8" s="78" customFormat="1" ht="51.75" customHeight="1" x14ac:dyDescent="0.3">
      <c r="A15" s="144"/>
      <c r="B15" s="134" t="s">
        <v>190</v>
      </c>
      <c r="C15" s="132" t="s">
        <v>109</v>
      </c>
      <c r="D15" s="132" t="s">
        <v>111</v>
      </c>
      <c r="E15" s="132" t="s">
        <v>217</v>
      </c>
      <c r="F15" s="132" t="s">
        <v>189</v>
      </c>
      <c r="G15" s="143">
        <v>95.8</v>
      </c>
      <c r="H15" s="143">
        <f>G15</f>
        <v>95.8</v>
      </c>
    </row>
    <row r="16" spans="1:8" s="80" customFormat="1" ht="47.25" hidden="1" x14ac:dyDescent="0.25">
      <c r="A16" s="144"/>
      <c r="B16" s="181" t="s">
        <v>156</v>
      </c>
      <c r="C16" s="132" t="s">
        <v>109</v>
      </c>
      <c r="D16" s="132" t="s">
        <v>111</v>
      </c>
      <c r="E16" s="132" t="s">
        <v>217</v>
      </c>
      <c r="F16" s="132" t="s">
        <v>136</v>
      </c>
      <c r="G16" s="143">
        <v>0</v>
      </c>
      <c r="H16" s="143">
        <v>0</v>
      </c>
    </row>
    <row r="17" spans="1:8" s="80" customFormat="1" ht="47.25" x14ac:dyDescent="0.25">
      <c r="A17" s="147"/>
      <c r="B17" s="146" t="s">
        <v>173</v>
      </c>
      <c r="C17" s="132" t="s">
        <v>109</v>
      </c>
      <c r="D17" s="132" t="s">
        <v>113</v>
      </c>
      <c r="E17" s="132"/>
      <c r="F17" s="132"/>
      <c r="G17" s="143">
        <f>G25+G18</f>
        <v>-161.70000000000005</v>
      </c>
      <c r="H17" s="143">
        <f>H25+H18</f>
        <v>518.4</v>
      </c>
    </row>
    <row r="18" spans="1:8" s="79" customFormat="1" ht="28.5" customHeight="1" x14ac:dyDescent="0.25">
      <c r="A18" s="147"/>
      <c r="B18" s="140" t="s">
        <v>170</v>
      </c>
      <c r="C18" s="132" t="s">
        <v>109</v>
      </c>
      <c r="D18" s="132" t="s">
        <v>113</v>
      </c>
      <c r="E18" s="132" t="s">
        <v>169</v>
      </c>
      <c r="F18" s="132"/>
      <c r="G18" s="143">
        <f>G19+G20+G21+G22+G23+G24</f>
        <v>-680.1</v>
      </c>
      <c r="H18" s="143">
        <f>H19+H20+H21+H22+H23+H24</f>
        <v>0</v>
      </c>
    </row>
    <row r="19" spans="1:8" s="79" customFormat="1" ht="15" customHeight="1" x14ac:dyDescent="0.25">
      <c r="A19" s="147"/>
      <c r="B19" s="146" t="s">
        <v>133</v>
      </c>
      <c r="C19" s="132" t="s">
        <v>109</v>
      </c>
      <c r="D19" s="132" t="s">
        <v>113</v>
      </c>
      <c r="E19" s="132" t="s">
        <v>169</v>
      </c>
      <c r="F19" s="132" t="s">
        <v>134</v>
      </c>
      <c r="G19" s="143">
        <v>-252.8</v>
      </c>
      <c r="H19" s="143">
        <v>0</v>
      </c>
    </row>
    <row r="20" spans="1:8" s="78" customFormat="1" ht="28.5" hidden="1" customHeight="1" x14ac:dyDescent="0.3">
      <c r="A20" s="147"/>
      <c r="B20" s="146" t="s">
        <v>135</v>
      </c>
      <c r="C20" s="132" t="s">
        <v>109</v>
      </c>
      <c r="D20" s="132" t="s">
        <v>113</v>
      </c>
      <c r="E20" s="132" t="s">
        <v>169</v>
      </c>
      <c r="F20" s="132" t="s">
        <v>136</v>
      </c>
      <c r="G20" s="143">
        <v>0</v>
      </c>
      <c r="H20" s="143">
        <v>0</v>
      </c>
    </row>
    <row r="21" spans="1:8" s="81" customFormat="1" ht="29.25" customHeight="1" x14ac:dyDescent="0.3">
      <c r="A21" s="147"/>
      <c r="B21" s="146" t="s">
        <v>137</v>
      </c>
      <c r="C21" s="132" t="s">
        <v>109</v>
      </c>
      <c r="D21" s="132" t="s">
        <v>113</v>
      </c>
      <c r="E21" s="132" t="s">
        <v>169</v>
      </c>
      <c r="F21" s="132" t="s">
        <v>138</v>
      </c>
      <c r="G21" s="143">
        <v>-41</v>
      </c>
      <c r="H21" s="143">
        <v>0</v>
      </c>
    </row>
    <row r="22" spans="1:8" s="80" customFormat="1" ht="15.75" customHeight="1" x14ac:dyDescent="0.25">
      <c r="A22" s="147"/>
      <c r="B22" s="146" t="s">
        <v>153</v>
      </c>
      <c r="C22" s="132" t="s">
        <v>109</v>
      </c>
      <c r="D22" s="132" t="s">
        <v>113</v>
      </c>
      <c r="E22" s="132" t="s">
        <v>169</v>
      </c>
      <c r="F22" s="132">
        <v>244</v>
      </c>
      <c r="G22" s="143">
        <v>-341.3</v>
      </c>
      <c r="H22" s="143">
        <v>0</v>
      </c>
    </row>
    <row r="23" spans="1:8" ht="31.5" x14ac:dyDescent="0.2">
      <c r="A23" s="147"/>
      <c r="B23" s="146" t="s">
        <v>139</v>
      </c>
      <c r="C23" s="132" t="s">
        <v>109</v>
      </c>
      <c r="D23" s="132" t="s">
        <v>113</v>
      </c>
      <c r="E23" s="132" t="s">
        <v>169</v>
      </c>
      <c r="F23" s="132">
        <v>851</v>
      </c>
      <c r="G23" s="143">
        <v>-35</v>
      </c>
      <c r="H23" s="143">
        <v>0</v>
      </c>
    </row>
    <row r="24" spans="1:8" ht="27" customHeight="1" x14ac:dyDescent="0.2">
      <c r="A24" s="147"/>
      <c r="B24" s="146" t="s">
        <v>140</v>
      </c>
      <c r="C24" s="132" t="s">
        <v>109</v>
      </c>
      <c r="D24" s="132" t="s">
        <v>113</v>
      </c>
      <c r="E24" s="132" t="s">
        <v>169</v>
      </c>
      <c r="F24" s="132">
        <v>852</v>
      </c>
      <c r="G24" s="143">
        <v>-10</v>
      </c>
      <c r="H24" s="143">
        <v>0</v>
      </c>
    </row>
    <row r="25" spans="1:8" ht="47.25" x14ac:dyDescent="0.2">
      <c r="A25" s="147"/>
      <c r="B25" s="131" t="s">
        <v>170</v>
      </c>
      <c r="C25" s="132" t="s">
        <v>109</v>
      </c>
      <c r="D25" s="132" t="s">
        <v>113</v>
      </c>
      <c r="E25" s="132" t="s">
        <v>222</v>
      </c>
      <c r="F25" s="132"/>
      <c r="G25" s="143">
        <f>G26+G30</f>
        <v>518.4</v>
      </c>
      <c r="H25" s="143">
        <f>H26+H30</f>
        <v>518.4</v>
      </c>
    </row>
    <row r="26" spans="1:8" ht="35.25" customHeight="1" x14ac:dyDescent="0.2">
      <c r="A26" s="147"/>
      <c r="B26" s="131" t="s">
        <v>257</v>
      </c>
      <c r="C26" s="132" t="s">
        <v>109</v>
      </c>
      <c r="D26" s="132" t="s">
        <v>113</v>
      </c>
      <c r="E26" s="132" t="s">
        <v>256</v>
      </c>
      <c r="F26" s="132"/>
      <c r="G26" s="143">
        <f>G27+G28</f>
        <v>252.79999999999998</v>
      </c>
      <c r="H26" s="143">
        <f>H27+H28</f>
        <v>252.79999999999998</v>
      </c>
    </row>
    <row r="27" spans="1:8" ht="31.5" x14ac:dyDescent="0.2">
      <c r="A27" s="147"/>
      <c r="B27" s="134" t="s">
        <v>216</v>
      </c>
      <c r="C27" s="132" t="s">
        <v>109</v>
      </c>
      <c r="D27" s="132" t="s">
        <v>113</v>
      </c>
      <c r="E27" s="132" t="s">
        <v>256</v>
      </c>
      <c r="F27" s="132" t="s">
        <v>134</v>
      </c>
      <c r="G27" s="143">
        <v>194.2</v>
      </c>
      <c r="H27" s="143">
        <v>194.2</v>
      </c>
    </row>
    <row r="28" spans="1:8" ht="63" x14ac:dyDescent="0.2">
      <c r="A28" s="147"/>
      <c r="B28" s="134" t="s">
        <v>190</v>
      </c>
      <c r="C28" s="132" t="s">
        <v>109</v>
      </c>
      <c r="D28" s="132" t="s">
        <v>113</v>
      </c>
      <c r="E28" s="132" t="s">
        <v>256</v>
      </c>
      <c r="F28" s="132" t="s">
        <v>189</v>
      </c>
      <c r="G28" s="143">
        <v>58.6</v>
      </c>
      <c r="H28" s="143">
        <v>58.6</v>
      </c>
    </row>
    <row r="29" spans="1:8" ht="47.25" hidden="1" x14ac:dyDescent="0.25">
      <c r="A29" s="146"/>
      <c r="B29" s="181" t="s">
        <v>156</v>
      </c>
      <c r="C29" s="132" t="s">
        <v>109</v>
      </c>
      <c r="D29" s="132" t="s">
        <v>113</v>
      </c>
      <c r="E29" s="132" t="s">
        <v>223</v>
      </c>
      <c r="F29" s="132" t="s">
        <v>136</v>
      </c>
      <c r="G29" s="143">
        <v>0</v>
      </c>
      <c r="H29" s="143">
        <f>G29</f>
        <v>0</v>
      </c>
    </row>
    <row r="30" spans="1:8" ht="31.5" x14ac:dyDescent="0.25">
      <c r="A30" s="146"/>
      <c r="B30" s="181" t="s">
        <v>251</v>
      </c>
      <c r="C30" s="132" t="s">
        <v>109</v>
      </c>
      <c r="D30" s="132" t="s">
        <v>113</v>
      </c>
      <c r="E30" s="132" t="s">
        <v>223</v>
      </c>
      <c r="F30" s="132"/>
      <c r="G30" s="143">
        <f>G31+G32+G33+G34</f>
        <v>265.60000000000002</v>
      </c>
      <c r="H30" s="143">
        <f>H31+H32+H33+H34</f>
        <v>265.60000000000002</v>
      </c>
    </row>
    <row r="31" spans="1:8" ht="34.5" customHeight="1" x14ac:dyDescent="0.2">
      <c r="A31" s="146"/>
      <c r="B31" s="134" t="s">
        <v>137</v>
      </c>
      <c r="C31" s="132" t="s">
        <v>109</v>
      </c>
      <c r="D31" s="132" t="s">
        <v>113</v>
      </c>
      <c r="E31" s="132" t="s">
        <v>223</v>
      </c>
      <c r="F31" s="132" t="s">
        <v>138</v>
      </c>
      <c r="G31" s="143">
        <v>41</v>
      </c>
      <c r="H31" s="143">
        <f>G31</f>
        <v>41</v>
      </c>
    </row>
    <row r="32" spans="1:8" ht="42" customHeight="1" x14ac:dyDescent="0.25">
      <c r="A32" s="146"/>
      <c r="B32" s="183" t="s">
        <v>218</v>
      </c>
      <c r="C32" s="132" t="s">
        <v>109</v>
      </c>
      <c r="D32" s="132" t="s">
        <v>113</v>
      </c>
      <c r="E32" s="132" t="s">
        <v>223</v>
      </c>
      <c r="F32" s="132" t="s">
        <v>144</v>
      </c>
      <c r="G32" s="143">
        <v>179.6</v>
      </c>
      <c r="H32" s="143">
        <f>G32</f>
        <v>179.6</v>
      </c>
    </row>
    <row r="33" spans="1:8" ht="31.5" x14ac:dyDescent="0.25">
      <c r="A33" s="146"/>
      <c r="B33" s="183" t="s">
        <v>139</v>
      </c>
      <c r="C33" s="132" t="s">
        <v>109</v>
      </c>
      <c r="D33" s="132" t="s">
        <v>113</v>
      </c>
      <c r="E33" s="132" t="s">
        <v>223</v>
      </c>
      <c r="F33" s="132">
        <v>851</v>
      </c>
      <c r="G33" s="143">
        <v>35</v>
      </c>
      <c r="H33" s="143">
        <f>G33</f>
        <v>35</v>
      </c>
    </row>
    <row r="34" spans="1:8" ht="15.75" x14ac:dyDescent="0.25">
      <c r="A34" s="146"/>
      <c r="B34" s="183" t="s">
        <v>219</v>
      </c>
      <c r="C34" s="132" t="s">
        <v>109</v>
      </c>
      <c r="D34" s="132" t="s">
        <v>113</v>
      </c>
      <c r="E34" s="132" t="s">
        <v>223</v>
      </c>
      <c r="F34" s="132">
        <v>852</v>
      </c>
      <c r="G34" s="143">
        <v>10</v>
      </c>
      <c r="H34" s="143">
        <v>10</v>
      </c>
    </row>
    <row r="35" spans="1:8" ht="47.25" x14ac:dyDescent="0.25">
      <c r="A35" s="146"/>
      <c r="B35" s="140" t="s">
        <v>174</v>
      </c>
      <c r="C35" s="161" t="s">
        <v>109</v>
      </c>
      <c r="D35" s="161" t="s">
        <v>114</v>
      </c>
      <c r="E35" s="161" t="s">
        <v>169</v>
      </c>
      <c r="F35" s="161"/>
      <c r="G35" s="133">
        <f>G36+G37</f>
        <v>161.70000000000005</v>
      </c>
      <c r="H35" s="133">
        <f>H36+H37</f>
        <v>648.70000000000005</v>
      </c>
    </row>
    <row r="36" spans="1:8" ht="15.75" x14ac:dyDescent="0.25">
      <c r="A36" s="146"/>
      <c r="B36" s="146" t="s">
        <v>133</v>
      </c>
      <c r="C36" s="161" t="s">
        <v>109</v>
      </c>
      <c r="D36" s="161" t="s">
        <v>114</v>
      </c>
      <c r="E36" s="161" t="s">
        <v>169</v>
      </c>
      <c r="F36" s="161" t="s">
        <v>141</v>
      </c>
      <c r="G36" s="133">
        <v>-487</v>
      </c>
      <c r="H36" s="143">
        <v>0</v>
      </c>
    </row>
    <row r="37" spans="1:8" ht="47.25" x14ac:dyDescent="0.2">
      <c r="A37" s="146"/>
      <c r="B37" s="146" t="s">
        <v>170</v>
      </c>
      <c r="C37" s="132" t="s">
        <v>109</v>
      </c>
      <c r="D37" s="132" t="s">
        <v>114</v>
      </c>
      <c r="E37" s="132" t="s">
        <v>222</v>
      </c>
      <c r="F37" s="132"/>
      <c r="G37" s="143">
        <f>G39+G40</f>
        <v>648.70000000000005</v>
      </c>
      <c r="H37" s="143">
        <f>H39+H40</f>
        <v>648.70000000000005</v>
      </c>
    </row>
    <row r="38" spans="1:8" ht="33.75" customHeight="1" x14ac:dyDescent="0.2">
      <c r="A38" s="146"/>
      <c r="B38" s="146" t="s">
        <v>257</v>
      </c>
      <c r="C38" s="132" t="s">
        <v>109</v>
      </c>
      <c r="D38" s="132" t="s">
        <v>114</v>
      </c>
      <c r="E38" s="132" t="s">
        <v>256</v>
      </c>
      <c r="F38" s="132"/>
      <c r="G38" s="143">
        <f>G39+G40</f>
        <v>648.70000000000005</v>
      </c>
      <c r="H38" s="143">
        <f>H39+H40</f>
        <v>648.70000000000005</v>
      </c>
    </row>
    <row r="39" spans="1:8" ht="31.5" x14ac:dyDescent="0.2">
      <c r="A39" s="146"/>
      <c r="B39" s="146" t="s">
        <v>216</v>
      </c>
      <c r="C39" s="132" t="s">
        <v>109</v>
      </c>
      <c r="D39" s="132" t="s">
        <v>114</v>
      </c>
      <c r="E39" s="132" t="s">
        <v>256</v>
      </c>
      <c r="F39" s="132" t="s">
        <v>134</v>
      </c>
      <c r="G39" s="143">
        <v>498.2</v>
      </c>
      <c r="H39" s="143">
        <v>498.2</v>
      </c>
    </row>
    <row r="40" spans="1:8" ht="63" x14ac:dyDescent="0.2">
      <c r="A40" s="146"/>
      <c r="B40" s="146" t="s">
        <v>190</v>
      </c>
      <c r="C40" s="132" t="s">
        <v>109</v>
      </c>
      <c r="D40" s="132" t="s">
        <v>114</v>
      </c>
      <c r="E40" s="132" t="s">
        <v>256</v>
      </c>
      <c r="F40" s="132" t="s">
        <v>189</v>
      </c>
      <c r="G40" s="143">
        <v>150.5</v>
      </c>
      <c r="H40" s="143">
        <v>150.5</v>
      </c>
    </row>
    <row r="41" spans="1:8" ht="15.75" x14ac:dyDescent="0.2">
      <c r="A41" s="144" t="s">
        <v>112</v>
      </c>
      <c r="B41" s="140" t="s">
        <v>115</v>
      </c>
      <c r="C41" s="132" t="s">
        <v>111</v>
      </c>
      <c r="D41" s="132"/>
      <c r="E41" s="132"/>
      <c r="F41" s="132"/>
      <c r="G41" s="143">
        <f>G42</f>
        <v>3.1000000000000014</v>
      </c>
      <c r="H41" s="143">
        <f>H42</f>
        <v>63.7</v>
      </c>
    </row>
    <row r="42" spans="1:8" ht="21" customHeight="1" x14ac:dyDescent="0.2">
      <c r="A42" s="144"/>
      <c r="B42" s="140" t="s">
        <v>46</v>
      </c>
      <c r="C42" s="132" t="s">
        <v>111</v>
      </c>
      <c r="D42" s="132" t="s">
        <v>116</v>
      </c>
      <c r="E42" s="132"/>
      <c r="F42" s="132"/>
      <c r="G42" s="143">
        <f>G45+G43</f>
        <v>3.1000000000000014</v>
      </c>
      <c r="H42" s="143">
        <f>H45+H43</f>
        <v>63.7</v>
      </c>
    </row>
    <row r="43" spans="1:8" ht="47.25" x14ac:dyDescent="0.2">
      <c r="A43" s="147"/>
      <c r="B43" s="140" t="s">
        <v>168</v>
      </c>
      <c r="C43" s="132" t="s">
        <v>111</v>
      </c>
      <c r="D43" s="132" t="s">
        <v>116</v>
      </c>
      <c r="E43" s="132" t="s">
        <v>167</v>
      </c>
      <c r="F43" s="132"/>
      <c r="G43" s="143">
        <f>G44</f>
        <v>-60.6</v>
      </c>
      <c r="H43" s="143">
        <f>H44</f>
        <v>0</v>
      </c>
    </row>
    <row r="44" spans="1:8" ht="47.25" x14ac:dyDescent="0.2">
      <c r="A44" s="147"/>
      <c r="B44" s="146" t="s">
        <v>155</v>
      </c>
      <c r="C44" s="132" t="s">
        <v>111</v>
      </c>
      <c r="D44" s="132" t="s">
        <v>116</v>
      </c>
      <c r="E44" s="132" t="s">
        <v>167</v>
      </c>
      <c r="F44" s="132" t="s">
        <v>134</v>
      </c>
      <c r="G44" s="143">
        <v>-60.6</v>
      </c>
      <c r="H44" s="143">
        <v>0</v>
      </c>
    </row>
    <row r="45" spans="1:8" ht="47.25" x14ac:dyDescent="0.2">
      <c r="A45" s="147"/>
      <c r="B45" s="135" t="s">
        <v>168</v>
      </c>
      <c r="C45" s="132" t="s">
        <v>111</v>
      </c>
      <c r="D45" s="132" t="s">
        <v>116</v>
      </c>
      <c r="E45" s="132" t="s">
        <v>224</v>
      </c>
      <c r="F45" s="132"/>
      <c r="G45" s="143">
        <f>G46+G47</f>
        <v>63.7</v>
      </c>
      <c r="H45" s="143">
        <f>H46+H47</f>
        <v>63.7</v>
      </c>
    </row>
    <row r="46" spans="1:8" ht="31.5" x14ac:dyDescent="0.2">
      <c r="A46" s="147"/>
      <c r="B46" s="134" t="s">
        <v>216</v>
      </c>
      <c r="C46" s="132" t="s">
        <v>111</v>
      </c>
      <c r="D46" s="132" t="s">
        <v>116</v>
      </c>
      <c r="E46" s="132" t="s">
        <v>224</v>
      </c>
      <c r="F46" s="132" t="s">
        <v>134</v>
      </c>
      <c r="G46" s="143">
        <v>49</v>
      </c>
      <c r="H46" s="143">
        <v>49</v>
      </c>
    </row>
    <row r="47" spans="1:8" ht="63" x14ac:dyDescent="0.2">
      <c r="A47" s="147"/>
      <c r="B47" s="134" t="s">
        <v>190</v>
      </c>
      <c r="C47" s="132" t="s">
        <v>111</v>
      </c>
      <c r="D47" s="132" t="s">
        <v>116</v>
      </c>
      <c r="E47" s="132" t="s">
        <v>224</v>
      </c>
      <c r="F47" s="132" t="s">
        <v>189</v>
      </c>
      <c r="G47" s="143">
        <v>14.7</v>
      </c>
      <c r="H47" s="143">
        <v>14.7</v>
      </c>
    </row>
    <row r="48" spans="1:8" ht="31.5" x14ac:dyDescent="0.2">
      <c r="A48" s="146"/>
      <c r="B48" s="146" t="s">
        <v>117</v>
      </c>
      <c r="C48" s="132" t="s">
        <v>116</v>
      </c>
      <c r="D48" s="132"/>
      <c r="E48" s="132"/>
      <c r="F48" s="132"/>
      <c r="G48" s="143">
        <f>G49+G52</f>
        <v>5</v>
      </c>
      <c r="H48" s="143">
        <f>H49+H52</f>
        <v>5</v>
      </c>
    </row>
    <row r="49" spans="1:8" ht="15.75" hidden="1" x14ac:dyDescent="0.2">
      <c r="A49" s="144" t="s">
        <v>142</v>
      </c>
      <c r="B49" s="146" t="s">
        <v>29</v>
      </c>
      <c r="C49" s="132" t="s">
        <v>116</v>
      </c>
      <c r="D49" s="132" t="s">
        <v>163</v>
      </c>
      <c r="E49" s="132"/>
      <c r="F49" s="132"/>
      <c r="G49" s="143">
        <f>G55+G50</f>
        <v>0</v>
      </c>
      <c r="H49" s="143">
        <f>H55+H50</f>
        <v>0</v>
      </c>
    </row>
    <row r="50" spans="1:8" ht="78.75" hidden="1" x14ac:dyDescent="0.2">
      <c r="A50" s="146"/>
      <c r="B50" s="140" t="s">
        <v>175</v>
      </c>
      <c r="C50" s="132" t="s">
        <v>116</v>
      </c>
      <c r="D50" s="132" t="s">
        <v>163</v>
      </c>
      <c r="E50" s="132" t="s">
        <v>186</v>
      </c>
      <c r="F50" s="132"/>
      <c r="G50" s="143">
        <f>G51</f>
        <v>0</v>
      </c>
      <c r="H50" s="143">
        <f>H51</f>
        <v>0</v>
      </c>
    </row>
    <row r="51" spans="1:8" ht="31.5" hidden="1" x14ac:dyDescent="0.2">
      <c r="A51" s="146"/>
      <c r="B51" s="146" t="s">
        <v>153</v>
      </c>
      <c r="C51" s="132" t="s">
        <v>116</v>
      </c>
      <c r="D51" s="132" t="s">
        <v>163</v>
      </c>
      <c r="E51" s="132" t="s">
        <v>186</v>
      </c>
      <c r="F51" s="132" t="s">
        <v>144</v>
      </c>
      <c r="G51" s="143">
        <v>0</v>
      </c>
      <c r="H51" s="143">
        <v>0</v>
      </c>
    </row>
    <row r="52" spans="1:8" ht="47.25" x14ac:dyDescent="0.2">
      <c r="A52" s="146"/>
      <c r="B52" s="140" t="s">
        <v>166</v>
      </c>
      <c r="C52" s="132" t="s">
        <v>116</v>
      </c>
      <c r="D52" s="132" t="s">
        <v>164</v>
      </c>
      <c r="E52" s="132"/>
      <c r="F52" s="132"/>
      <c r="G52" s="143">
        <f>G57</f>
        <v>5</v>
      </c>
      <c r="H52" s="143">
        <f>H57+H53</f>
        <v>5</v>
      </c>
    </row>
    <row r="53" spans="1:8" ht="78.75" hidden="1" x14ac:dyDescent="0.2">
      <c r="A53" s="146"/>
      <c r="B53" s="140" t="s">
        <v>165</v>
      </c>
      <c r="C53" s="132" t="s">
        <v>116</v>
      </c>
      <c r="D53" s="132" t="s">
        <v>164</v>
      </c>
      <c r="E53" s="132" t="s">
        <v>186</v>
      </c>
      <c r="F53" s="132"/>
      <c r="G53" s="143">
        <v>0</v>
      </c>
      <c r="H53" s="143">
        <v>0</v>
      </c>
    </row>
    <row r="54" spans="1:8" ht="31.5" hidden="1" x14ac:dyDescent="0.2">
      <c r="A54" s="146"/>
      <c r="B54" s="146" t="s">
        <v>153</v>
      </c>
      <c r="C54" s="132" t="s">
        <v>116</v>
      </c>
      <c r="D54" s="132" t="s">
        <v>164</v>
      </c>
      <c r="E54" s="132" t="s">
        <v>186</v>
      </c>
      <c r="F54" s="132">
        <v>244</v>
      </c>
      <c r="G54" s="143">
        <v>0</v>
      </c>
      <c r="H54" s="143">
        <v>0</v>
      </c>
    </row>
    <row r="55" spans="1:8" ht="78.75" hidden="1" x14ac:dyDescent="0.2">
      <c r="A55" s="146"/>
      <c r="B55" s="135" t="s">
        <v>175</v>
      </c>
      <c r="C55" s="132" t="s">
        <v>116</v>
      </c>
      <c r="D55" s="132" t="s">
        <v>163</v>
      </c>
      <c r="E55" s="132" t="s">
        <v>225</v>
      </c>
      <c r="F55" s="132"/>
      <c r="G55" s="143">
        <v>0</v>
      </c>
      <c r="H55" s="143">
        <f>H56</f>
        <v>0</v>
      </c>
    </row>
    <row r="56" spans="1:8" ht="31.5" hidden="1" x14ac:dyDescent="0.2">
      <c r="A56" s="146"/>
      <c r="B56" s="146" t="s">
        <v>195</v>
      </c>
      <c r="C56" s="132" t="s">
        <v>116</v>
      </c>
      <c r="D56" s="132" t="s">
        <v>163</v>
      </c>
      <c r="E56" s="132" t="s">
        <v>226</v>
      </c>
      <c r="F56" s="132" t="s">
        <v>144</v>
      </c>
      <c r="G56" s="143">
        <v>0</v>
      </c>
      <c r="H56" s="143">
        <f>G56</f>
        <v>0</v>
      </c>
    </row>
    <row r="57" spans="1:8" ht="31.5" x14ac:dyDescent="0.2">
      <c r="A57" s="146"/>
      <c r="B57" s="135" t="s">
        <v>258</v>
      </c>
      <c r="C57" s="132" t="s">
        <v>116</v>
      </c>
      <c r="D57" s="132" t="s">
        <v>164</v>
      </c>
      <c r="E57" s="132" t="s">
        <v>225</v>
      </c>
      <c r="F57" s="132"/>
      <c r="G57" s="143">
        <f>G58</f>
        <v>5</v>
      </c>
      <c r="H57" s="143">
        <f>H58</f>
        <v>5</v>
      </c>
    </row>
    <row r="58" spans="1:8" ht="31.5" x14ac:dyDescent="0.2">
      <c r="A58" s="146"/>
      <c r="B58" s="146" t="s">
        <v>195</v>
      </c>
      <c r="C58" s="132" t="s">
        <v>116</v>
      </c>
      <c r="D58" s="132" t="s">
        <v>164</v>
      </c>
      <c r="E58" s="132" t="s">
        <v>225</v>
      </c>
      <c r="F58" s="132">
        <v>244</v>
      </c>
      <c r="G58" s="143">
        <v>5</v>
      </c>
      <c r="H58" s="143">
        <f>G58</f>
        <v>5</v>
      </c>
    </row>
    <row r="59" spans="1:8" ht="15.75" x14ac:dyDescent="0.2">
      <c r="A59" s="144" t="s">
        <v>143</v>
      </c>
      <c r="B59" s="146" t="s">
        <v>118</v>
      </c>
      <c r="C59" s="132" t="s">
        <v>113</v>
      </c>
      <c r="D59" s="132"/>
      <c r="E59" s="132"/>
      <c r="F59" s="132"/>
      <c r="G59" s="143">
        <f>G60+G66</f>
        <v>250</v>
      </c>
      <c r="H59" s="143">
        <f>H60+H66</f>
        <v>250</v>
      </c>
    </row>
    <row r="60" spans="1:8" ht="15.75" hidden="1" x14ac:dyDescent="0.2">
      <c r="A60" s="144"/>
      <c r="B60" s="149" t="s">
        <v>52</v>
      </c>
      <c r="C60" s="132" t="s">
        <v>113</v>
      </c>
      <c r="D60" s="132" t="s">
        <v>124</v>
      </c>
      <c r="E60" s="132"/>
      <c r="F60" s="132"/>
      <c r="G60" s="143">
        <f>G63+G61</f>
        <v>0</v>
      </c>
      <c r="H60" s="143">
        <f>H63+H61</f>
        <v>0</v>
      </c>
    </row>
    <row r="61" spans="1:8" ht="78.75" hidden="1" x14ac:dyDescent="0.2">
      <c r="A61" s="144"/>
      <c r="B61" s="140" t="s">
        <v>160</v>
      </c>
      <c r="C61" s="132" t="s">
        <v>113</v>
      </c>
      <c r="D61" s="132" t="s">
        <v>124</v>
      </c>
      <c r="E61" s="132" t="s">
        <v>161</v>
      </c>
      <c r="F61" s="132"/>
      <c r="G61" s="143">
        <v>0</v>
      </c>
      <c r="H61" s="143">
        <f>H62</f>
        <v>0</v>
      </c>
    </row>
    <row r="62" spans="1:8" ht="15.75" hidden="1" x14ac:dyDescent="0.2">
      <c r="A62" s="144"/>
      <c r="B62" s="146" t="s">
        <v>133</v>
      </c>
      <c r="C62" s="132" t="s">
        <v>113</v>
      </c>
      <c r="D62" s="132" t="s">
        <v>124</v>
      </c>
      <c r="E62" s="132" t="s">
        <v>161</v>
      </c>
      <c r="F62" s="132" t="s">
        <v>141</v>
      </c>
      <c r="G62" s="143">
        <v>0</v>
      </c>
      <c r="H62" s="143">
        <v>0</v>
      </c>
    </row>
    <row r="63" spans="1:8" ht="78.75" hidden="1" x14ac:dyDescent="0.2">
      <c r="A63" s="144"/>
      <c r="B63" s="135" t="s">
        <v>160</v>
      </c>
      <c r="C63" s="132" t="s">
        <v>113</v>
      </c>
      <c r="D63" s="132" t="s">
        <v>124</v>
      </c>
      <c r="E63" s="132" t="s">
        <v>227</v>
      </c>
      <c r="F63" s="132"/>
      <c r="G63" s="143">
        <v>0</v>
      </c>
      <c r="H63" s="143">
        <f>H64+H65</f>
        <v>0</v>
      </c>
    </row>
    <row r="64" spans="1:8" ht="15.75" hidden="1" x14ac:dyDescent="0.25">
      <c r="A64" s="144"/>
      <c r="B64" s="183" t="s">
        <v>220</v>
      </c>
      <c r="C64" s="132" t="s">
        <v>113</v>
      </c>
      <c r="D64" s="132" t="s">
        <v>124</v>
      </c>
      <c r="E64" s="132" t="s">
        <v>228</v>
      </c>
      <c r="F64" s="132" t="s">
        <v>141</v>
      </c>
      <c r="G64" s="143">
        <v>0</v>
      </c>
      <c r="H64" s="143">
        <f>G64</f>
        <v>0</v>
      </c>
    </row>
    <row r="65" spans="1:9" ht="63" hidden="1" x14ac:dyDescent="0.25">
      <c r="A65" s="144"/>
      <c r="B65" s="183" t="s">
        <v>221</v>
      </c>
      <c r="C65" s="132" t="s">
        <v>113</v>
      </c>
      <c r="D65" s="132" t="s">
        <v>124</v>
      </c>
      <c r="E65" s="132" t="s">
        <v>228</v>
      </c>
      <c r="F65" s="132" t="s">
        <v>192</v>
      </c>
      <c r="G65" s="143">
        <v>0</v>
      </c>
      <c r="H65" s="143">
        <f>G65</f>
        <v>0</v>
      </c>
    </row>
    <row r="66" spans="1:9" ht="31.5" x14ac:dyDescent="0.2">
      <c r="A66" s="144"/>
      <c r="B66" s="149" t="s">
        <v>28</v>
      </c>
      <c r="C66" s="132" t="s">
        <v>113</v>
      </c>
      <c r="D66" s="132" t="s">
        <v>119</v>
      </c>
      <c r="E66" s="132"/>
      <c r="F66" s="132"/>
      <c r="G66" s="143">
        <f>G70+G67</f>
        <v>250</v>
      </c>
      <c r="H66" s="143">
        <f>H70+H67</f>
        <v>250</v>
      </c>
    </row>
    <row r="67" spans="1:9" ht="94.5" hidden="1" x14ac:dyDescent="0.2">
      <c r="A67" s="146"/>
      <c r="B67" s="140" t="s">
        <v>162</v>
      </c>
      <c r="C67" s="132" t="s">
        <v>113</v>
      </c>
      <c r="D67" s="132" t="s">
        <v>119</v>
      </c>
      <c r="E67" s="132" t="s">
        <v>187</v>
      </c>
      <c r="F67" s="132"/>
      <c r="G67" s="143">
        <f>G68+G69</f>
        <v>0</v>
      </c>
      <c r="H67" s="143">
        <f>H68+H69</f>
        <v>0</v>
      </c>
    </row>
    <row r="68" spans="1:9" ht="31.5" hidden="1" x14ac:dyDescent="0.2">
      <c r="A68" s="146"/>
      <c r="B68" s="146" t="s">
        <v>195</v>
      </c>
      <c r="C68" s="132" t="s">
        <v>113</v>
      </c>
      <c r="D68" s="132" t="s">
        <v>119</v>
      </c>
      <c r="E68" s="132" t="s">
        <v>187</v>
      </c>
      <c r="F68" s="132" t="s">
        <v>144</v>
      </c>
      <c r="G68" s="143">
        <v>0</v>
      </c>
      <c r="H68" s="143">
        <v>0</v>
      </c>
    </row>
    <row r="69" spans="1:9" ht="31.5" hidden="1" x14ac:dyDescent="0.2">
      <c r="A69" s="146"/>
      <c r="B69" s="146" t="s">
        <v>139</v>
      </c>
      <c r="C69" s="132" t="s">
        <v>113</v>
      </c>
      <c r="D69" s="132" t="s">
        <v>119</v>
      </c>
      <c r="E69" s="132" t="s">
        <v>187</v>
      </c>
      <c r="F69" s="132" t="s">
        <v>146</v>
      </c>
      <c r="G69" s="143">
        <v>0</v>
      </c>
      <c r="H69" s="143">
        <v>0</v>
      </c>
    </row>
    <row r="70" spans="1:9" ht="47.25" x14ac:dyDescent="0.2">
      <c r="A70" s="146"/>
      <c r="B70" s="135" t="s">
        <v>259</v>
      </c>
      <c r="C70" s="132" t="s">
        <v>113</v>
      </c>
      <c r="D70" s="132" t="s">
        <v>119</v>
      </c>
      <c r="E70" s="132" t="s">
        <v>229</v>
      </c>
      <c r="F70" s="132"/>
      <c r="G70" s="143">
        <f>G71+G72</f>
        <v>250</v>
      </c>
      <c r="H70" s="143">
        <f>H71+H72</f>
        <v>250</v>
      </c>
    </row>
    <row r="71" spans="1:9" ht="31.5" x14ac:dyDescent="0.2">
      <c r="A71" s="146"/>
      <c r="B71" s="134" t="s">
        <v>195</v>
      </c>
      <c r="C71" s="132" t="s">
        <v>113</v>
      </c>
      <c r="D71" s="132" t="s">
        <v>119</v>
      </c>
      <c r="E71" s="132" t="s">
        <v>229</v>
      </c>
      <c r="F71" s="132" t="s">
        <v>144</v>
      </c>
      <c r="G71" s="143">
        <v>250</v>
      </c>
      <c r="H71" s="143">
        <f>G71</f>
        <v>250</v>
      </c>
      <c r="I71" s="158"/>
    </row>
    <row r="72" spans="1:9" ht="15.75" hidden="1" customHeight="1" x14ac:dyDescent="0.25">
      <c r="A72" s="146"/>
      <c r="B72" s="183" t="s">
        <v>139</v>
      </c>
      <c r="C72" s="132" t="s">
        <v>113</v>
      </c>
      <c r="D72" s="132" t="s">
        <v>119</v>
      </c>
      <c r="E72" s="132" t="s">
        <v>230</v>
      </c>
      <c r="F72" s="132" t="s">
        <v>146</v>
      </c>
      <c r="G72" s="143">
        <v>0</v>
      </c>
      <c r="H72" s="143">
        <f>G72</f>
        <v>0</v>
      </c>
    </row>
    <row r="73" spans="1:9" ht="15.75" x14ac:dyDescent="0.2">
      <c r="A73" s="144" t="s">
        <v>147</v>
      </c>
      <c r="B73" s="140" t="s">
        <v>120</v>
      </c>
      <c r="C73" s="132" t="s">
        <v>121</v>
      </c>
      <c r="D73" s="132"/>
      <c r="E73" s="132"/>
      <c r="F73" s="132"/>
      <c r="G73" s="143">
        <f>G74+G80</f>
        <v>326.60000000000002</v>
      </c>
      <c r="H73" s="143">
        <f>H74+H80</f>
        <v>326.60000000000002</v>
      </c>
    </row>
    <row r="74" spans="1:9" ht="15.75" hidden="1" x14ac:dyDescent="0.2">
      <c r="A74" s="144"/>
      <c r="B74" s="146" t="s">
        <v>148</v>
      </c>
      <c r="C74" s="132" t="s">
        <v>121</v>
      </c>
      <c r="D74" s="132" t="s">
        <v>109</v>
      </c>
      <c r="E74" s="132"/>
      <c r="F74" s="132"/>
      <c r="G74" s="143">
        <f>G75+G76</f>
        <v>0</v>
      </c>
      <c r="H74" s="143">
        <v>0</v>
      </c>
    </row>
    <row r="75" spans="1:9" ht="15.75" hidden="1" x14ac:dyDescent="0.25">
      <c r="A75" s="144"/>
      <c r="B75" s="17"/>
      <c r="C75" s="132" t="s">
        <v>121</v>
      </c>
      <c r="D75" s="132" t="s">
        <v>109</v>
      </c>
      <c r="E75" s="132" t="s">
        <v>229</v>
      </c>
      <c r="F75" s="132"/>
      <c r="G75" s="143">
        <v>0</v>
      </c>
      <c r="H75" s="143">
        <f>H78+H79</f>
        <v>110</v>
      </c>
    </row>
    <row r="76" spans="1:9" ht="94.5" hidden="1" x14ac:dyDescent="0.2">
      <c r="A76" s="144"/>
      <c r="B76" s="140" t="s">
        <v>162</v>
      </c>
      <c r="C76" s="132" t="s">
        <v>121</v>
      </c>
      <c r="D76" s="132" t="s">
        <v>109</v>
      </c>
      <c r="E76" s="132" t="s">
        <v>187</v>
      </c>
      <c r="F76" s="132">
        <v>244</v>
      </c>
      <c r="G76" s="143">
        <v>0</v>
      </c>
      <c r="H76" s="143">
        <v>0</v>
      </c>
    </row>
    <row r="77" spans="1:9" ht="94.5" hidden="1" x14ac:dyDescent="0.2">
      <c r="A77" s="144"/>
      <c r="B77" s="135" t="s">
        <v>162</v>
      </c>
      <c r="C77" s="132" t="s">
        <v>121</v>
      </c>
      <c r="D77" s="132" t="s">
        <v>109</v>
      </c>
      <c r="E77" s="132" t="s">
        <v>229</v>
      </c>
      <c r="F77" s="132"/>
      <c r="G77" s="143">
        <v>0</v>
      </c>
      <c r="H77" s="143">
        <f>H78+H79</f>
        <v>110</v>
      </c>
    </row>
    <row r="78" spans="1:9" ht="47.25" hidden="1" x14ac:dyDescent="0.25">
      <c r="A78" s="144"/>
      <c r="B78" s="183" t="s">
        <v>218</v>
      </c>
      <c r="C78" s="132" t="s">
        <v>121</v>
      </c>
      <c r="D78" s="132" t="s">
        <v>109</v>
      </c>
      <c r="E78" s="132" t="s">
        <v>230</v>
      </c>
      <c r="F78" s="132">
        <v>244</v>
      </c>
      <c r="G78" s="143">
        <v>110</v>
      </c>
      <c r="H78" s="143">
        <f>G78</f>
        <v>110</v>
      </c>
    </row>
    <row r="79" spans="1:9" ht="31.5" hidden="1" x14ac:dyDescent="0.25">
      <c r="A79" s="144"/>
      <c r="B79" s="183" t="s">
        <v>139</v>
      </c>
      <c r="C79" s="132" t="s">
        <v>121</v>
      </c>
      <c r="D79" s="132" t="s">
        <v>109</v>
      </c>
      <c r="E79" s="132" t="s">
        <v>230</v>
      </c>
      <c r="F79" s="132">
        <v>851</v>
      </c>
      <c r="G79" s="143">
        <v>0</v>
      </c>
      <c r="H79" s="143">
        <f>G79</f>
        <v>0</v>
      </c>
    </row>
    <row r="80" spans="1:9" ht="15.75" x14ac:dyDescent="0.2">
      <c r="A80" s="147"/>
      <c r="B80" s="140" t="s">
        <v>27</v>
      </c>
      <c r="C80" s="132" t="s">
        <v>121</v>
      </c>
      <c r="D80" s="132" t="s">
        <v>111</v>
      </c>
      <c r="E80" s="132"/>
      <c r="F80" s="132"/>
      <c r="G80" s="143">
        <f>G83+G81</f>
        <v>326.60000000000002</v>
      </c>
      <c r="H80" s="143">
        <f>H83+H81</f>
        <v>326.60000000000002</v>
      </c>
    </row>
    <row r="81" spans="1:8" ht="94.5" x14ac:dyDescent="0.2">
      <c r="A81" s="147"/>
      <c r="B81" s="140" t="s">
        <v>238</v>
      </c>
      <c r="C81" s="132" t="s">
        <v>121</v>
      </c>
      <c r="D81" s="132" t="s">
        <v>111</v>
      </c>
      <c r="E81" s="132" t="s">
        <v>280</v>
      </c>
      <c r="F81" s="132"/>
      <c r="G81" s="143">
        <f>G82</f>
        <v>326.60000000000002</v>
      </c>
      <c r="H81" s="143">
        <f>H82</f>
        <v>326.60000000000002</v>
      </c>
    </row>
    <row r="82" spans="1:8" ht="31.5" x14ac:dyDescent="0.2">
      <c r="A82" s="147"/>
      <c r="B82" s="146" t="s">
        <v>153</v>
      </c>
      <c r="C82" s="132" t="s">
        <v>121</v>
      </c>
      <c r="D82" s="132" t="s">
        <v>111</v>
      </c>
      <c r="E82" s="132" t="s">
        <v>280</v>
      </c>
      <c r="F82" s="132">
        <v>244</v>
      </c>
      <c r="G82" s="143">
        <v>326.60000000000002</v>
      </c>
      <c r="H82" s="143">
        <v>326.60000000000002</v>
      </c>
    </row>
    <row r="83" spans="1:8" ht="78.75" hidden="1" x14ac:dyDescent="0.2">
      <c r="A83" s="147"/>
      <c r="B83" s="135" t="s">
        <v>160</v>
      </c>
      <c r="C83" s="132" t="s">
        <v>121</v>
      </c>
      <c r="D83" s="132" t="s">
        <v>116</v>
      </c>
      <c r="E83" s="132" t="s">
        <v>231</v>
      </c>
      <c r="F83" s="132"/>
      <c r="G83" s="143"/>
      <c r="H83" s="143">
        <f>H84</f>
        <v>0</v>
      </c>
    </row>
    <row r="84" spans="1:8" ht="47.25" hidden="1" x14ac:dyDescent="0.25">
      <c r="A84" s="148"/>
      <c r="B84" s="183" t="s">
        <v>218</v>
      </c>
      <c r="C84" s="132" t="s">
        <v>121</v>
      </c>
      <c r="D84" s="132" t="s">
        <v>116</v>
      </c>
      <c r="E84" s="132" t="s">
        <v>191</v>
      </c>
      <c r="F84" s="132">
        <v>244</v>
      </c>
      <c r="G84" s="143"/>
      <c r="H84" s="143">
        <f>G84</f>
        <v>0</v>
      </c>
    </row>
    <row r="85" spans="1:8" ht="15.75" x14ac:dyDescent="0.2">
      <c r="A85" s="144" t="s">
        <v>149</v>
      </c>
      <c r="B85" s="140" t="s">
        <v>150</v>
      </c>
      <c r="C85" s="132" t="s">
        <v>124</v>
      </c>
      <c r="D85" s="132"/>
      <c r="E85" s="132"/>
      <c r="F85" s="132"/>
      <c r="G85" s="143">
        <f>G86</f>
        <v>416.1</v>
      </c>
      <c r="H85" s="143">
        <f>H86</f>
        <v>1253.7</v>
      </c>
    </row>
    <row r="86" spans="1:8" ht="15.75" x14ac:dyDescent="0.2">
      <c r="A86" s="144"/>
      <c r="B86" s="140" t="s">
        <v>26</v>
      </c>
      <c r="C86" s="132" t="s">
        <v>124</v>
      </c>
      <c r="D86" s="132" t="s">
        <v>109</v>
      </c>
      <c r="E86" s="132"/>
      <c r="F86" s="132"/>
      <c r="G86" s="143">
        <f>G93+G87</f>
        <v>416.1</v>
      </c>
      <c r="H86" s="143">
        <f>H93+H87</f>
        <v>1253.7</v>
      </c>
    </row>
    <row r="87" spans="1:8" ht="63" x14ac:dyDescent="0.2">
      <c r="A87" s="147"/>
      <c r="B87" s="140" t="s">
        <v>159</v>
      </c>
      <c r="C87" s="132" t="s">
        <v>124</v>
      </c>
      <c r="D87" s="132" t="s">
        <v>109</v>
      </c>
      <c r="E87" s="132" t="s">
        <v>157</v>
      </c>
      <c r="F87" s="132"/>
      <c r="G87" s="143">
        <f>G89+G90+G91+G92+G88</f>
        <v>-837.6</v>
      </c>
      <c r="H87" s="143">
        <f>H89+H90+H91+H92</f>
        <v>0</v>
      </c>
    </row>
    <row r="88" spans="1:8" ht="38.25" customHeight="1" x14ac:dyDescent="0.2">
      <c r="A88" s="147"/>
      <c r="B88" s="140" t="s">
        <v>137</v>
      </c>
      <c r="C88" s="132" t="s">
        <v>124</v>
      </c>
      <c r="D88" s="132" t="s">
        <v>109</v>
      </c>
      <c r="E88" s="132" t="s">
        <v>157</v>
      </c>
      <c r="F88" s="132" t="s">
        <v>138</v>
      </c>
      <c r="G88" s="143">
        <v>-15</v>
      </c>
      <c r="H88" s="143">
        <v>0</v>
      </c>
    </row>
    <row r="89" spans="1:8" ht="31.5" x14ac:dyDescent="0.2">
      <c r="A89" s="147"/>
      <c r="B89" s="146" t="s">
        <v>153</v>
      </c>
      <c r="C89" s="132" t="s">
        <v>124</v>
      </c>
      <c r="D89" s="132" t="s">
        <v>109</v>
      </c>
      <c r="E89" s="132" t="s">
        <v>157</v>
      </c>
      <c r="F89" s="132">
        <v>244</v>
      </c>
      <c r="G89" s="143">
        <v>-56.1</v>
      </c>
      <c r="H89" s="143">
        <v>0</v>
      </c>
    </row>
    <row r="90" spans="1:8" ht="15.75" x14ac:dyDescent="0.2">
      <c r="A90" s="147"/>
      <c r="B90" s="150" t="s">
        <v>151</v>
      </c>
      <c r="C90" s="88" t="s">
        <v>124</v>
      </c>
      <c r="D90" s="88" t="s">
        <v>109</v>
      </c>
      <c r="E90" s="132" t="s">
        <v>157</v>
      </c>
      <c r="F90" s="88" t="s">
        <v>152</v>
      </c>
      <c r="G90" s="143">
        <v>-746.5</v>
      </c>
      <c r="H90" s="143">
        <v>0</v>
      </c>
    </row>
    <row r="91" spans="1:8" ht="31.5" x14ac:dyDescent="0.2">
      <c r="A91" s="147"/>
      <c r="B91" s="146" t="s">
        <v>139</v>
      </c>
      <c r="C91" s="132" t="s">
        <v>124</v>
      </c>
      <c r="D91" s="132" t="s">
        <v>109</v>
      </c>
      <c r="E91" s="132" t="s">
        <v>157</v>
      </c>
      <c r="F91" s="132">
        <v>851</v>
      </c>
      <c r="G91" s="143">
        <v>-10</v>
      </c>
      <c r="H91" s="143">
        <v>0</v>
      </c>
    </row>
    <row r="92" spans="1:8" ht="23.25" customHeight="1" x14ac:dyDescent="0.2">
      <c r="A92" s="147"/>
      <c r="B92" s="146" t="s">
        <v>140</v>
      </c>
      <c r="C92" s="132" t="s">
        <v>124</v>
      </c>
      <c r="D92" s="132" t="s">
        <v>109</v>
      </c>
      <c r="E92" s="132" t="s">
        <v>157</v>
      </c>
      <c r="F92" s="132">
        <v>852</v>
      </c>
      <c r="G92" s="143">
        <v>-10</v>
      </c>
      <c r="H92" s="143">
        <v>0</v>
      </c>
    </row>
    <row r="93" spans="1:8" ht="15.75" x14ac:dyDescent="0.2">
      <c r="A93" s="147"/>
      <c r="B93" s="131" t="s">
        <v>261</v>
      </c>
      <c r="C93" s="132" t="s">
        <v>124</v>
      </c>
      <c r="D93" s="132" t="s">
        <v>109</v>
      </c>
      <c r="E93" s="132" t="s">
        <v>260</v>
      </c>
      <c r="F93" s="132"/>
      <c r="G93" s="143">
        <f>G95+G96+G97+G98+G99+G100</f>
        <v>1253.7</v>
      </c>
      <c r="H93" s="143">
        <f>H96+H97+H98+H99+H100+H95</f>
        <v>1253.7</v>
      </c>
    </row>
    <row r="94" spans="1:8" ht="15.75" hidden="1" x14ac:dyDescent="0.2">
      <c r="A94" s="147"/>
      <c r="B94" s="131" t="s">
        <v>252</v>
      </c>
      <c r="C94" s="132" t="s">
        <v>124</v>
      </c>
      <c r="D94" s="132" t="s">
        <v>109</v>
      </c>
      <c r="E94" s="132" t="s">
        <v>260</v>
      </c>
      <c r="F94" s="132"/>
      <c r="G94" s="143">
        <f>G95+G96+G97+G98+G99+G100</f>
        <v>1253.7</v>
      </c>
      <c r="H94" s="143">
        <f>H95+H96+H97+H98+H99+H100</f>
        <v>1253.7</v>
      </c>
    </row>
    <row r="95" spans="1:8" ht="33" customHeight="1" x14ac:dyDescent="0.2">
      <c r="A95" s="147"/>
      <c r="B95" s="131" t="s">
        <v>137</v>
      </c>
      <c r="C95" s="132" t="s">
        <v>124</v>
      </c>
      <c r="D95" s="132" t="s">
        <v>109</v>
      </c>
      <c r="E95" s="132" t="s">
        <v>260</v>
      </c>
      <c r="F95" s="132" t="s">
        <v>138</v>
      </c>
      <c r="G95" s="143">
        <v>15</v>
      </c>
      <c r="H95" s="143">
        <v>15</v>
      </c>
    </row>
    <row r="96" spans="1:8" ht="47.25" x14ac:dyDescent="0.25">
      <c r="A96" s="147"/>
      <c r="B96" s="183" t="s">
        <v>218</v>
      </c>
      <c r="C96" s="132" t="s">
        <v>124</v>
      </c>
      <c r="D96" s="132" t="s">
        <v>109</v>
      </c>
      <c r="E96" s="132" t="s">
        <v>260</v>
      </c>
      <c r="F96" s="132">
        <v>244</v>
      </c>
      <c r="G96" s="143">
        <v>642</v>
      </c>
      <c r="H96" s="143">
        <f>G96</f>
        <v>642</v>
      </c>
    </row>
    <row r="97" spans="1:10" ht="15.75" x14ac:dyDescent="0.2">
      <c r="A97" s="146"/>
      <c r="B97" s="136" t="s">
        <v>151</v>
      </c>
      <c r="C97" s="137" t="s">
        <v>124</v>
      </c>
      <c r="D97" s="138" t="s">
        <v>109</v>
      </c>
      <c r="E97" s="132" t="s">
        <v>260</v>
      </c>
      <c r="F97" s="138" t="s">
        <v>152</v>
      </c>
      <c r="G97" s="139">
        <v>526.70000000000005</v>
      </c>
      <c r="H97" s="143">
        <f>G97</f>
        <v>526.70000000000005</v>
      </c>
    </row>
    <row r="98" spans="1:10" ht="31.5" x14ac:dyDescent="0.2">
      <c r="A98" s="150"/>
      <c r="B98" s="146" t="s">
        <v>139</v>
      </c>
      <c r="C98" s="132" t="s">
        <v>124</v>
      </c>
      <c r="D98" s="132" t="s">
        <v>109</v>
      </c>
      <c r="E98" s="132" t="s">
        <v>260</v>
      </c>
      <c r="F98" s="132">
        <v>851</v>
      </c>
      <c r="G98" s="143">
        <v>50</v>
      </c>
      <c r="H98" s="143">
        <v>50</v>
      </c>
    </row>
    <row r="99" spans="1:10" ht="15.75" x14ac:dyDescent="0.25">
      <c r="A99" s="146"/>
      <c r="B99" s="183" t="s">
        <v>219</v>
      </c>
      <c r="C99" s="132" t="s">
        <v>124</v>
      </c>
      <c r="D99" s="132" t="s">
        <v>109</v>
      </c>
      <c r="E99" s="132" t="s">
        <v>260</v>
      </c>
      <c r="F99" s="132">
        <v>852</v>
      </c>
      <c r="G99" s="143">
        <v>10</v>
      </c>
      <c r="H99" s="143">
        <v>10</v>
      </c>
    </row>
    <row r="100" spans="1:10" ht="15.75" x14ac:dyDescent="0.2">
      <c r="A100" s="146"/>
      <c r="B100" s="146" t="s">
        <v>128</v>
      </c>
      <c r="C100" s="132" t="s">
        <v>124</v>
      </c>
      <c r="D100" s="132" t="s">
        <v>109</v>
      </c>
      <c r="E100" s="132" t="s">
        <v>260</v>
      </c>
      <c r="F100" s="132" t="s">
        <v>194</v>
      </c>
      <c r="G100" s="143">
        <v>10</v>
      </c>
      <c r="H100" s="143">
        <v>10</v>
      </c>
    </row>
    <row r="101" spans="1:10" ht="15.75" x14ac:dyDescent="0.2">
      <c r="A101" s="146"/>
      <c r="B101" s="146" t="s">
        <v>126</v>
      </c>
      <c r="C101" s="132" t="s">
        <v>127</v>
      </c>
      <c r="D101" s="132"/>
      <c r="E101" s="132"/>
      <c r="F101" s="132"/>
      <c r="G101" s="143">
        <f>G102</f>
        <v>147.80000000000007</v>
      </c>
      <c r="H101" s="143">
        <f>H102</f>
        <v>1020.2</v>
      </c>
    </row>
    <row r="102" spans="1:10" ht="31.5" x14ac:dyDescent="0.2">
      <c r="A102" s="146"/>
      <c r="B102" s="141" t="s">
        <v>60</v>
      </c>
      <c r="C102" s="132" t="s">
        <v>127</v>
      </c>
      <c r="D102" s="132" t="s">
        <v>121</v>
      </c>
      <c r="E102" s="132"/>
      <c r="F102" s="132"/>
      <c r="G102" s="143">
        <f>G107+G103</f>
        <v>147.80000000000007</v>
      </c>
      <c r="H102" s="143">
        <f>H107+H103</f>
        <v>1020.2</v>
      </c>
    </row>
    <row r="103" spans="1:10" ht="78.75" x14ac:dyDescent="0.2">
      <c r="A103" s="146"/>
      <c r="B103" s="141" t="s">
        <v>158</v>
      </c>
      <c r="C103" s="132" t="s">
        <v>127</v>
      </c>
      <c r="D103" s="132" t="s">
        <v>121</v>
      </c>
      <c r="E103" s="132" t="s">
        <v>157</v>
      </c>
      <c r="F103" s="132"/>
      <c r="G103" s="143">
        <f>G104+G106+G105</f>
        <v>-872.4</v>
      </c>
      <c r="H103" s="143">
        <f>H104+H106</f>
        <v>0</v>
      </c>
    </row>
    <row r="104" spans="1:10" ht="15.75" x14ac:dyDescent="0.2">
      <c r="A104" s="146"/>
      <c r="B104" s="146" t="s">
        <v>133</v>
      </c>
      <c r="C104" s="132" t="s">
        <v>127</v>
      </c>
      <c r="D104" s="132" t="s">
        <v>121</v>
      </c>
      <c r="E104" s="132" t="s">
        <v>157</v>
      </c>
      <c r="F104" s="132" t="s">
        <v>141</v>
      </c>
      <c r="G104" s="143">
        <v>-794</v>
      </c>
      <c r="H104" s="143">
        <v>0</v>
      </c>
    </row>
    <row r="105" spans="1:10" ht="31.5" x14ac:dyDescent="0.2">
      <c r="A105" s="146"/>
      <c r="B105" s="146" t="s">
        <v>135</v>
      </c>
      <c r="C105" s="132" t="s">
        <v>127</v>
      </c>
      <c r="D105" s="132" t="s">
        <v>121</v>
      </c>
      <c r="E105" s="132" t="s">
        <v>157</v>
      </c>
      <c r="F105" s="132" t="s">
        <v>239</v>
      </c>
      <c r="G105" s="143">
        <v>-3</v>
      </c>
      <c r="H105" s="143">
        <v>0</v>
      </c>
    </row>
    <row r="106" spans="1:10" ht="31.5" x14ac:dyDescent="0.2">
      <c r="A106" s="146"/>
      <c r="B106" s="146" t="s">
        <v>153</v>
      </c>
      <c r="C106" s="132" t="s">
        <v>127</v>
      </c>
      <c r="D106" s="132" t="s">
        <v>121</v>
      </c>
      <c r="E106" s="132" t="s">
        <v>157</v>
      </c>
      <c r="F106" s="132" t="s">
        <v>144</v>
      </c>
      <c r="G106" s="143">
        <v>-75.400000000000006</v>
      </c>
      <c r="H106" s="143">
        <v>0</v>
      </c>
    </row>
    <row r="107" spans="1:10" ht="31.5" x14ac:dyDescent="0.2">
      <c r="A107" s="146"/>
      <c r="B107" s="141" t="s">
        <v>266</v>
      </c>
      <c r="C107" s="132" t="s">
        <v>127</v>
      </c>
      <c r="D107" s="132" t="s">
        <v>121</v>
      </c>
      <c r="E107" s="132" t="s">
        <v>262</v>
      </c>
      <c r="F107" s="132"/>
      <c r="G107" s="143">
        <f>G110+G111+G112+G114</f>
        <v>1020.2</v>
      </c>
      <c r="H107" s="143">
        <f>H110+H111+H112+H114</f>
        <v>1020.2</v>
      </c>
      <c r="J107" s="158">
        <f>H110+H111+H45+H39+H40+H27+H28+H14+H15</f>
        <v>2227.8000000000002</v>
      </c>
    </row>
    <row r="108" spans="1:10" ht="31.5" x14ac:dyDescent="0.2">
      <c r="A108" s="146"/>
      <c r="B108" s="141" t="s">
        <v>268</v>
      </c>
      <c r="C108" s="132" t="s">
        <v>127</v>
      </c>
      <c r="D108" s="132" t="s">
        <v>121</v>
      </c>
      <c r="E108" s="132" t="s">
        <v>265</v>
      </c>
      <c r="F108" s="132"/>
      <c r="G108" s="143">
        <f>G109+G113</f>
        <v>1020.2</v>
      </c>
      <c r="H108" s="143">
        <f>H109+H113</f>
        <v>1020.2</v>
      </c>
      <c r="J108" s="158"/>
    </row>
    <row r="109" spans="1:10" ht="31.5" x14ac:dyDescent="0.2">
      <c r="A109" s="146"/>
      <c r="B109" s="141" t="s">
        <v>253</v>
      </c>
      <c r="C109" s="132" t="s">
        <v>127</v>
      </c>
      <c r="D109" s="132" t="s">
        <v>121</v>
      </c>
      <c r="E109" s="132" t="s">
        <v>263</v>
      </c>
      <c r="F109" s="132"/>
      <c r="G109" s="143">
        <f>G110+G111</f>
        <v>850.2</v>
      </c>
      <c r="H109" s="143">
        <f>H110+H111</f>
        <v>850.2</v>
      </c>
      <c r="J109" s="158"/>
    </row>
    <row r="110" spans="1:10" ht="15.75" x14ac:dyDescent="0.25">
      <c r="A110" s="146"/>
      <c r="B110" s="183" t="s">
        <v>220</v>
      </c>
      <c r="C110" s="132" t="s">
        <v>127</v>
      </c>
      <c r="D110" s="132" t="s">
        <v>121</v>
      </c>
      <c r="E110" s="132" t="s">
        <v>263</v>
      </c>
      <c r="F110" s="132" t="s">
        <v>141</v>
      </c>
      <c r="G110" s="143">
        <v>653</v>
      </c>
      <c r="H110" s="143">
        <f>G110</f>
        <v>653</v>
      </c>
    </row>
    <row r="111" spans="1:10" ht="63" x14ac:dyDescent="0.25">
      <c r="A111" s="146"/>
      <c r="B111" s="183" t="s">
        <v>221</v>
      </c>
      <c r="C111" s="132" t="s">
        <v>127</v>
      </c>
      <c r="D111" s="132" t="s">
        <v>121</v>
      </c>
      <c r="E111" s="132" t="s">
        <v>263</v>
      </c>
      <c r="F111" s="132" t="s">
        <v>192</v>
      </c>
      <c r="G111" s="143">
        <v>197.2</v>
      </c>
      <c r="H111" s="143">
        <f>G111</f>
        <v>197.2</v>
      </c>
    </row>
    <row r="112" spans="1:10" ht="47.25" hidden="1" x14ac:dyDescent="0.2">
      <c r="A112" s="146"/>
      <c r="B112" s="134" t="s">
        <v>137</v>
      </c>
      <c r="C112" s="132" t="s">
        <v>127</v>
      </c>
      <c r="D112" s="132" t="s">
        <v>121</v>
      </c>
      <c r="E112" s="132" t="s">
        <v>193</v>
      </c>
      <c r="F112" s="132" t="s">
        <v>138</v>
      </c>
      <c r="G112" s="143">
        <v>0</v>
      </c>
      <c r="H112" s="143">
        <f>G112</f>
        <v>0</v>
      </c>
    </row>
    <row r="113" spans="1:8" ht="31.5" x14ac:dyDescent="0.2">
      <c r="A113" s="146"/>
      <c r="B113" s="134" t="s">
        <v>254</v>
      </c>
      <c r="C113" s="132" t="s">
        <v>127</v>
      </c>
      <c r="D113" s="132" t="s">
        <v>121</v>
      </c>
      <c r="E113" s="132" t="s">
        <v>264</v>
      </c>
      <c r="F113" s="132"/>
      <c r="G113" s="143">
        <f>G114</f>
        <v>170</v>
      </c>
      <c r="H113" s="143">
        <f>H114</f>
        <v>170</v>
      </c>
    </row>
    <row r="114" spans="1:8" ht="47.25" x14ac:dyDescent="0.25">
      <c r="A114" s="146"/>
      <c r="B114" s="183" t="s">
        <v>218</v>
      </c>
      <c r="C114" s="132" t="s">
        <v>127</v>
      </c>
      <c r="D114" s="132" t="s">
        <v>121</v>
      </c>
      <c r="E114" s="132" t="s">
        <v>193</v>
      </c>
      <c r="F114" s="132" t="s">
        <v>144</v>
      </c>
      <c r="G114" s="143">
        <v>170</v>
      </c>
      <c r="H114" s="143">
        <f>G114</f>
        <v>170</v>
      </c>
    </row>
    <row r="115" spans="1:8" ht="15.75" x14ac:dyDescent="0.2">
      <c r="A115" s="182"/>
      <c r="B115" s="140" t="s">
        <v>128</v>
      </c>
      <c r="C115" s="132" t="s">
        <v>177</v>
      </c>
      <c r="D115" s="132" t="s">
        <v>179</v>
      </c>
      <c r="E115" s="132" t="s">
        <v>178</v>
      </c>
      <c r="F115" s="132"/>
      <c r="G115" s="143">
        <f>G116</f>
        <v>-85.9</v>
      </c>
      <c r="H115" s="143">
        <f>H116</f>
        <v>0</v>
      </c>
    </row>
    <row r="116" spans="1:8" ht="15.75" x14ac:dyDescent="0.2">
      <c r="A116" s="182"/>
      <c r="B116" s="140" t="s">
        <v>129</v>
      </c>
      <c r="C116" s="132" t="s">
        <v>177</v>
      </c>
      <c r="D116" s="132" t="s">
        <v>177</v>
      </c>
      <c r="E116" s="132" t="s">
        <v>180</v>
      </c>
      <c r="F116" s="132" t="s">
        <v>181</v>
      </c>
      <c r="G116" s="143">
        <v>-85.9</v>
      </c>
      <c r="H116" s="159">
        <v>0</v>
      </c>
    </row>
    <row r="117" spans="1:8" ht="15.75" x14ac:dyDescent="0.2">
      <c r="A117" s="226" t="s">
        <v>25</v>
      </c>
      <c r="B117" s="226"/>
      <c r="C117" s="226"/>
      <c r="D117" s="226"/>
      <c r="E117" s="226"/>
      <c r="F117" s="142">
        <f>F7</f>
        <v>0</v>
      </c>
      <c r="G117" s="160">
        <f>G7</f>
        <v>1062.7</v>
      </c>
      <c r="H117" s="160">
        <f>H7</f>
        <v>4498.7</v>
      </c>
    </row>
  </sheetData>
  <mergeCells count="4">
    <mergeCell ref="A3:G3"/>
    <mergeCell ref="A117:E117"/>
    <mergeCell ref="E1:H1"/>
    <mergeCell ref="F4:H4"/>
  </mergeCells>
  <pageMargins left="0.86614173228346458" right="0.59055118110236227" top="0.55118110236220474" bottom="0.39370078740157483" header="0.31496062992125984" footer="0.39370078740157483"/>
  <pageSetup paperSize="9" scale="74" fitToHeight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view="pageBreakPreview" topLeftCell="A58" zoomScaleNormal="100" zoomScaleSheetLayoutView="100" workbookViewId="0">
      <selection activeCell="C88" sqref="C88"/>
    </sheetView>
  </sheetViews>
  <sheetFormatPr defaultRowHeight="12.75" x14ac:dyDescent="0.2"/>
  <cols>
    <col min="1" max="1" width="7.140625" style="23" customWidth="1"/>
    <col min="2" max="2" width="68.85546875" style="24" customWidth="1"/>
    <col min="3" max="3" width="10.7109375" style="25" customWidth="1"/>
    <col min="4" max="5" width="11.7109375" style="25" customWidth="1"/>
    <col min="6" max="6" width="16.5703125" style="25" customWidth="1"/>
    <col min="7" max="7" width="11.7109375" style="25" customWidth="1"/>
    <col min="8" max="8" width="13.28515625" style="25" customWidth="1"/>
    <col min="9" max="9" width="12.28515625" style="25" customWidth="1"/>
    <col min="10" max="256" width="9.140625" style="26"/>
    <col min="257" max="257" width="3.5703125" style="26" customWidth="1"/>
    <col min="258" max="258" width="40.85546875" style="26" customWidth="1"/>
    <col min="259" max="259" width="5.140625" style="26" customWidth="1"/>
    <col min="260" max="261" width="4.28515625" style="26" customWidth="1"/>
    <col min="262" max="262" width="8.5703125" style="26" customWidth="1"/>
    <col min="263" max="263" width="6.7109375" style="26" customWidth="1"/>
    <col min="264" max="264" width="11.28515625" style="26" customWidth="1"/>
    <col min="265" max="265" width="12.28515625" style="26" customWidth="1"/>
    <col min="266" max="512" width="9.140625" style="26"/>
    <col min="513" max="513" width="3.5703125" style="26" customWidth="1"/>
    <col min="514" max="514" width="40.85546875" style="26" customWidth="1"/>
    <col min="515" max="515" width="5.140625" style="26" customWidth="1"/>
    <col min="516" max="517" width="4.28515625" style="26" customWidth="1"/>
    <col min="518" max="518" width="8.5703125" style="26" customWidth="1"/>
    <col min="519" max="519" width="6.7109375" style="26" customWidth="1"/>
    <col min="520" max="520" width="11.28515625" style="26" customWidth="1"/>
    <col min="521" max="521" width="12.28515625" style="26" customWidth="1"/>
    <col min="522" max="768" width="9.140625" style="26"/>
    <col min="769" max="769" width="3.5703125" style="26" customWidth="1"/>
    <col min="770" max="770" width="40.85546875" style="26" customWidth="1"/>
    <col min="771" max="771" width="5.140625" style="26" customWidth="1"/>
    <col min="772" max="773" width="4.28515625" style="26" customWidth="1"/>
    <col min="774" max="774" width="8.5703125" style="26" customWidth="1"/>
    <col min="775" max="775" width="6.7109375" style="26" customWidth="1"/>
    <col min="776" max="776" width="11.28515625" style="26" customWidth="1"/>
    <col min="777" max="777" width="12.28515625" style="26" customWidth="1"/>
    <col min="778" max="1024" width="9.140625" style="26"/>
    <col min="1025" max="1025" width="3.5703125" style="26" customWidth="1"/>
    <col min="1026" max="1026" width="40.85546875" style="26" customWidth="1"/>
    <col min="1027" max="1027" width="5.140625" style="26" customWidth="1"/>
    <col min="1028" max="1029" width="4.28515625" style="26" customWidth="1"/>
    <col min="1030" max="1030" width="8.5703125" style="26" customWidth="1"/>
    <col min="1031" max="1031" width="6.7109375" style="26" customWidth="1"/>
    <col min="1032" max="1032" width="11.28515625" style="26" customWidth="1"/>
    <col min="1033" max="1033" width="12.28515625" style="26" customWidth="1"/>
    <col min="1034" max="1280" width="9.140625" style="26"/>
    <col min="1281" max="1281" width="3.5703125" style="26" customWidth="1"/>
    <col min="1282" max="1282" width="40.85546875" style="26" customWidth="1"/>
    <col min="1283" max="1283" width="5.140625" style="26" customWidth="1"/>
    <col min="1284" max="1285" width="4.28515625" style="26" customWidth="1"/>
    <col min="1286" max="1286" width="8.5703125" style="26" customWidth="1"/>
    <col min="1287" max="1287" width="6.7109375" style="26" customWidth="1"/>
    <col min="1288" max="1288" width="11.28515625" style="26" customWidth="1"/>
    <col min="1289" max="1289" width="12.28515625" style="26" customWidth="1"/>
    <col min="1290" max="1536" width="9.140625" style="26"/>
    <col min="1537" max="1537" width="3.5703125" style="26" customWidth="1"/>
    <col min="1538" max="1538" width="40.85546875" style="26" customWidth="1"/>
    <col min="1539" max="1539" width="5.140625" style="26" customWidth="1"/>
    <col min="1540" max="1541" width="4.28515625" style="26" customWidth="1"/>
    <col min="1542" max="1542" width="8.5703125" style="26" customWidth="1"/>
    <col min="1543" max="1543" width="6.7109375" style="26" customWidth="1"/>
    <col min="1544" max="1544" width="11.28515625" style="26" customWidth="1"/>
    <col min="1545" max="1545" width="12.28515625" style="26" customWidth="1"/>
    <col min="1546" max="1792" width="9.140625" style="26"/>
    <col min="1793" max="1793" width="3.5703125" style="26" customWidth="1"/>
    <col min="1794" max="1794" width="40.85546875" style="26" customWidth="1"/>
    <col min="1795" max="1795" width="5.140625" style="26" customWidth="1"/>
    <col min="1796" max="1797" width="4.28515625" style="26" customWidth="1"/>
    <col min="1798" max="1798" width="8.5703125" style="26" customWidth="1"/>
    <col min="1799" max="1799" width="6.7109375" style="26" customWidth="1"/>
    <col min="1800" max="1800" width="11.28515625" style="26" customWidth="1"/>
    <col min="1801" max="1801" width="12.28515625" style="26" customWidth="1"/>
    <col min="1802" max="2048" width="9.140625" style="26"/>
    <col min="2049" max="2049" width="3.5703125" style="26" customWidth="1"/>
    <col min="2050" max="2050" width="40.85546875" style="26" customWidth="1"/>
    <col min="2051" max="2051" width="5.140625" style="26" customWidth="1"/>
    <col min="2052" max="2053" width="4.28515625" style="26" customWidth="1"/>
    <col min="2054" max="2054" width="8.5703125" style="26" customWidth="1"/>
    <col min="2055" max="2055" width="6.7109375" style="26" customWidth="1"/>
    <col min="2056" max="2056" width="11.28515625" style="26" customWidth="1"/>
    <col min="2057" max="2057" width="12.28515625" style="26" customWidth="1"/>
    <col min="2058" max="2304" width="9.140625" style="26"/>
    <col min="2305" max="2305" width="3.5703125" style="26" customWidth="1"/>
    <col min="2306" max="2306" width="40.85546875" style="26" customWidth="1"/>
    <col min="2307" max="2307" width="5.140625" style="26" customWidth="1"/>
    <col min="2308" max="2309" width="4.28515625" style="26" customWidth="1"/>
    <col min="2310" max="2310" width="8.5703125" style="26" customWidth="1"/>
    <col min="2311" max="2311" width="6.7109375" style="26" customWidth="1"/>
    <col min="2312" max="2312" width="11.28515625" style="26" customWidth="1"/>
    <col min="2313" max="2313" width="12.28515625" style="26" customWidth="1"/>
    <col min="2314" max="2560" width="9.140625" style="26"/>
    <col min="2561" max="2561" width="3.5703125" style="26" customWidth="1"/>
    <col min="2562" max="2562" width="40.85546875" style="26" customWidth="1"/>
    <col min="2563" max="2563" width="5.140625" style="26" customWidth="1"/>
    <col min="2564" max="2565" width="4.28515625" style="26" customWidth="1"/>
    <col min="2566" max="2566" width="8.5703125" style="26" customWidth="1"/>
    <col min="2567" max="2567" width="6.7109375" style="26" customWidth="1"/>
    <col min="2568" max="2568" width="11.28515625" style="26" customWidth="1"/>
    <col min="2569" max="2569" width="12.28515625" style="26" customWidth="1"/>
    <col min="2570" max="2816" width="9.140625" style="26"/>
    <col min="2817" max="2817" width="3.5703125" style="26" customWidth="1"/>
    <col min="2818" max="2818" width="40.85546875" style="26" customWidth="1"/>
    <col min="2819" max="2819" width="5.140625" style="26" customWidth="1"/>
    <col min="2820" max="2821" width="4.28515625" style="26" customWidth="1"/>
    <col min="2822" max="2822" width="8.5703125" style="26" customWidth="1"/>
    <col min="2823" max="2823" width="6.7109375" style="26" customWidth="1"/>
    <col min="2824" max="2824" width="11.28515625" style="26" customWidth="1"/>
    <col min="2825" max="2825" width="12.28515625" style="26" customWidth="1"/>
    <col min="2826" max="3072" width="9.140625" style="26"/>
    <col min="3073" max="3073" width="3.5703125" style="26" customWidth="1"/>
    <col min="3074" max="3074" width="40.85546875" style="26" customWidth="1"/>
    <col min="3075" max="3075" width="5.140625" style="26" customWidth="1"/>
    <col min="3076" max="3077" width="4.28515625" style="26" customWidth="1"/>
    <col min="3078" max="3078" width="8.5703125" style="26" customWidth="1"/>
    <col min="3079" max="3079" width="6.7109375" style="26" customWidth="1"/>
    <col min="3080" max="3080" width="11.28515625" style="26" customWidth="1"/>
    <col min="3081" max="3081" width="12.28515625" style="26" customWidth="1"/>
    <col min="3082" max="3328" width="9.140625" style="26"/>
    <col min="3329" max="3329" width="3.5703125" style="26" customWidth="1"/>
    <col min="3330" max="3330" width="40.85546875" style="26" customWidth="1"/>
    <col min="3331" max="3331" width="5.140625" style="26" customWidth="1"/>
    <col min="3332" max="3333" width="4.28515625" style="26" customWidth="1"/>
    <col min="3334" max="3334" width="8.5703125" style="26" customWidth="1"/>
    <col min="3335" max="3335" width="6.7109375" style="26" customWidth="1"/>
    <col min="3336" max="3336" width="11.28515625" style="26" customWidth="1"/>
    <col min="3337" max="3337" width="12.28515625" style="26" customWidth="1"/>
    <col min="3338" max="3584" width="9.140625" style="26"/>
    <col min="3585" max="3585" width="3.5703125" style="26" customWidth="1"/>
    <col min="3586" max="3586" width="40.85546875" style="26" customWidth="1"/>
    <col min="3587" max="3587" width="5.140625" style="26" customWidth="1"/>
    <col min="3588" max="3589" width="4.28515625" style="26" customWidth="1"/>
    <col min="3590" max="3590" width="8.5703125" style="26" customWidth="1"/>
    <col min="3591" max="3591" width="6.7109375" style="26" customWidth="1"/>
    <col min="3592" max="3592" width="11.28515625" style="26" customWidth="1"/>
    <col min="3593" max="3593" width="12.28515625" style="26" customWidth="1"/>
    <col min="3594" max="3840" width="9.140625" style="26"/>
    <col min="3841" max="3841" width="3.5703125" style="26" customWidth="1"/>
    <col min="3842" max="3842" width="40.85546875" style="26" customWidth="1"/>
    <col min="3843" max="3843" width="5.140625" style="26" customWidth="1"/>
    <col min="3844" max="3845" width="4.28515625" style="26" customWidth="1"/>
    <col min="3846" max="3846" width="8.5703125" style="26" customWidth="1"/>
    <col min="3847" max="3847" width="6.7109375" style="26" customWidth="1"/>
    <col min="3848" max="3848" width="11.28515625" style="26" customWidth="1"/>
    <col min="3849" max="3849" width="12.28515625" style="26" customWidth="1"/>
    <col min="3850" max="4096" width="9.140625" style="26"/>
    <col min="4097" max="4097" width="3.5703125" style="26" customWidth="1"/>
    <col min="4098" max="4098" width="40.85546875" style="26" customWidth="1"/>
    <col min="4099" max="4099" width="5.140625" style="26" customWidth="1"/>
    <col min="4100" max="4101" width="4.28515625" style="26" customWidth="1"/>
    <col min="4102" max="4102" width="8.5703125" style="26" customWidth="1"/>
    <col min="4103" max="4103" width="6.7109375" style="26" customWidth="1"/>
    <col min="4104" max="4104" width="11.28515625" style="26" customWidth="1"/>
    <col min="4105" max="4105" width="12.28515625" style="26" customWidth="1"/>
    <col min="4106" max="4352" width="9.140625" style="26"/>
    <col min="4353" max="4353" width="3.5703125" style="26" customWidth="1"/>
    <col min="4354" max="4354" width="40.85546875" style="26" customWidth="1"/>
    <col min="4355" max="4355" width="5.140625" style="26" customWidth="1"/>
    <col min="4356" max="4357" width="4.28515625" style="26" customWidth="1"/>
    <col min="4358" max="4358" width="8.5703125" style="26" customWidth="1"/>
    <col min="4359" max="4359" width="6.7109375" style="26" customWidth="1"/>
    <col min="4360" max="4360" width="11.28515625" style="26" customWidth="1"/>
    <col min="4361" max="4361" width="12.28515625" style="26" customWidth="1"/>
    <col min="4362" max="4608" width="9.140625" style="26"/>
    <col min="4609" max="4609" width="3.5703125" style="26" customWidth="1"/>
    <col min="4610" max="4610" width="40.85546875" style="26" customWidth="1"/>
    <col min="4611" max="4611" width="5.140625" style="26" customWidth="1"/>
    <col min="4612" max="4613" width="4.28515625" style="26" customWidth="1"/>
    <col min="4614" max="4614" width="8.5703125" style="26" customWidth="1"/>
    <col min="4615" max="4615" width="6.7109375" style="26" customWidth="1"/>
    <col min="4616" max="4616" width="11.28515625" style="26" customWidth="1"/>
    <col min="4617" max="4617" width="12.28515625" style="26" customWidth="1"/>
    <col min="4618" max="4864" width="9.140625" style="26"/>
    <col min="4865" max="4865" width="3.5703125" style="26" customWidth="1"/>
    <col min="4866" max="4866" width="40.85546875" style="26" customWidth="1"/>
    <col min="4867" max="4867" width="5.140625" style="26" customWidth="1"/>
    <col min="4868" max="4869" width="4.28515625" style="26" customWidth="1"/>
    <col min="4870" max="4870" width="8.5703125" style="26" customWidth="1"/>
    <col min="4871" max="4871" width="6.7109375" style="26" customWidth="1"/>
    <col min="4872" max="4872" width="11.28515625" style="26" customWidth="1"/>
    <col min="4873" max="4873" width="12.28515625" style="26" customWidth="1"/>
    <col min="4874" max="5120" width="9.140625" style="26"/>
    <col min="5121" max="5121" width="3.5703125" style="26" customWidth="1"/>
    <col min="5122" max="5122" width="40.85546875" style="26" customWidth="1"/>
    <col min="5123" max="5123" width="5.140625" style="26" customWidth="1"/>
    <col min="5124" max="5125" width="4.28515625" style="26" customWidth="1"/>
    <col min="5126" max="5126" width="8.5703125" style="26" customWidth="1"/>
    <col min="5127" max="5127" width="6.7109375" style="26" customWidth="1"/>
    <col min="5128" max="5128" width="11.28515625" style="26" customWidth="1"/>
    <col min="5129" max="5129" width="12.28515625" style="26" customWidth="1"/>
    <col min="5130" max="5376" width="9.140625" style="26"/>
    <col min="5377" max="5377" width="3.5703125" style="26" customWidth="1"/>
    <col min="5378" max="5378" width="40.85546875" style="26" customWidth="1"/>
    <col min="5379" max="5379" width="5.140625" style="26" customWidth="1"/>
    <col min="5380" max="5381" width="4.28515625" style="26" customWidth="1"/>
    <col min="5382" max="5382" width="8.5703125" style="26" customWidth="1"/>
    <col min="5383" max="5383" width="6.7109375" style="26" customWidth="1"/>
    <col min="5384" max="5384" width="11.28515625" style="26" customWidth="1"/>
    <col min="5385" max="5385" width="12.28515625" style="26" customWidth="1"/>
    <col min="5386" max="5632" width="9.140625" style="26"/>
    <col min="5633" max="5633" width="3.5703125" style="26" customWidth="1"/>
    <col min="5634" max="5634" width="40.85546875" style="26" customWidth="1"/>
    <col min="5635" max="5635" width="5.140625" style="26" customWidth="1"/>
    <col min="5636" max="5637" width="4.28515625" style="26" customWidth="1"/>
    <col min="5638" max="5638" width="8.5703125" style="26" customWidth="1"/>
    <col min="5639" max="5639" width="6.7109375" style="26" customWidth="1"/>
    <col min="5640" max="5640" width="11.28515625" style="26" customWidth="1"/>
    <col min="5641" max="5641" width="12.28515625" style="26" customWidth="1"/>
    <col min="5642" max="5888" width="9.140625" style="26"/>
    <col min="5889" max="5889" width="3.5703125" style="26" customWidth="1"/>
    <col min="5890" max="5890" width="40.85546875" style="26" customWidth="1"/>
    <col min="5891" max="5891" width="5.140625" style="26" customWidth="1"/>
    <col min="5892" max="5893" width="4.28515625" style="26" customWidth="1"/>
    <col min="5894" max="5894" width="8.5703125" style="26" customWidth="1"/>
    <col min="5895" max="5895" width="6.7109375" style="26" customWidth="1"/>
    <col min="5896" max="5896" width="11.28515625" style="26" customWidth="1"/>
    <col min="5897" max="5897" width="12.28515625" style="26" customWidth="1"/>
    <col min="5898" max="6144" width="9.140625" style="26"/>
    <col min="6145" max="6145" width="3.5703125" style="26" customWidth="1"/>
    <col min="6146" max="6146" width="40.85546875" style="26" customWidth="1"/>
    <col min="6147" max="6147" width="5.140625" style="26" customWidth="1"/>
    <col min="6148" max="6149" width="4.28515625" style="26" customWidth="1"/>
    <col min="6150" max="6150" width="8.5703125" style="26" customWidth="1"/>
    <col min="6151" max="6151" width="6.7109375" style="26" customWidth="1"/>
    <col min="6152" max="6152" width="11.28515625" style="26" customWidth="1"/>
    <col min="6153" max="6153" width="12.28515625" style="26" customWidth="1"/>
    <col min="6154" max="6400" width="9.140625" style="26"/>
    <col min="6401" max="6401" width="3.5703125" style="26" customWidth="1"/>
    <col min="6402" max="6402" width="40.85546875" style="26" customWidth="1"/>
    <col min="6403" max="6403" width="5.140625" style="26" customWidth="1"/>
    <col min="6404" max="6405" width="4.28515625" style="26" customWidth="1"/>
    <col min="6406" max="6406" width="8.5703125" style="26" customWidth="1"/>
    <col min="6407" max="6407" width="6.7109375" style="26" customWidth="1"/>
    <col min="6408" max="6408" width="11.28515625" style="26" customWidth="1"/>
    <col min="6409" max="6409" width="12.28515625" style="26" customWidth="1"/>
    <col min="6410" max="6656" width="9.140625" style="26"/>
    <col min="6657" max="6657" width="3.5703125" style="26" customWidth="1"/>
    <col min="6658" max="6658" width="40.85546875" style="26" customWidth="1"/>
    <col min="6659" max="6659" width="5.140625" style="26" customWidth="1"/>
    <col min="6660" max="6661" width="4.28515625" style="26" customWidth="1"/>
    <col min="6662" max="6662" width="8.5703125" style="26" customWidth="1"/>
    <col min="6663" max="6663" width="6.7109375" style="26" customWidth="1"/>
    <col min="6664" max="6664" width="11.28515625" style="26" customWidth="1"/>
    <col min="6665" max="6665" width="12.28515625" style="26" customWidth="1"/>
    <col min="6666" max="6912" width="9.140625" style="26"/>
    <col min="6913" max="6913" width="3.5703125" style="26" customWidth="1"/>
    <col min="6914" max="6914" width="40.85546875" style="26" customWidth="1"/>
    <col min="6915" max="6915" width="5.140625" style="26" customWidth="1"/>
    <col min="6916" max="6917" width="4.28515625" style="26" customWidth="1"/>
    <col min="6918" max="6918" width="8.5703125" style="26" customWidth="1"/>
    <col min="6919" max="6919" width="6.7109375" style="26" customWidth="1"/>
    <col min="6920" max="6920" width="11.28515625" style="26" customWidth="1"/>
    <col min="6921" max="6921" width="12.28515625" style="26" customWidth="1"/>
    <col min="6922" max="7168" width="9.140625" style="26"/>
    <col min="7169" max="7169" width="3.5703125" style="26" customWidth="1"/>
    <col min="7170" max="7170" width="40.85546875" style="26" customWidth="1"/>
    <col min="7171" max="7171" width="5.140625" style="26" customWidth="1"/>
    <col min="7172" max="7173" width="4.28515625" style="26" customWidth="1"/>
    <col min="7174" max="7174" width="8.5703125" style="26" customWidth="1"/>
    <col min="7175" max="7175" width="6.7109375" style="26" customWidth="1"/>
    <col min="7176" max="7176" width="11.28515625" style="26" customWidth="1"/>
    <col min="7177" max="7177" width="12.28515625" style="26" customWidth="1"/>
    <col min="7178" max="7424" width="9.140625" style="26"/>
    <col min="7425" max="7425" width="3.5703125" style="26" customWidth="1"/>
    <col min="7426" max="7426" width="40.85546875" style="26" customWidth="1"/>
    <col min="7427" max="7427" width="5.140625" style="26" customWidth="1"/>
    <col min="7428" max="7429" width="4.28515625" style="26" customWidth="1"/>
    <col min="7430" max="7430" width="8.5703125" style="26" customWidth="1"/>
    <col min="7431" max="7431" width="6.7109375" style="26" customWidth="1"/>
    <col min="7432" max="7432" width="11.28515625" style="26" customWidth="1"/>
    <col min="7433" max="7433" width="12.28515625" style="26" customWidth="1"/>
    <col min="7434" max="7680" width="9.140625" style="26"/>
    <col min="7681" max="7681" width="3.5703125" style="26" customWidth="1"/>
    <col min="7682" max="7682" width="40.85546875" style="26" customWidth="1"/>
    <col min="7683" max="7683" width="5.140625" style="26" customWidth="1"/>
    <col min="7684" max="7685" width="4.28515625" style="26" customWidth="1"/>
    <col min="7686" max="7686" width="8.5703125" style="26" customWidth="1"/>
    <col min="7687" max="7687" width="6.7109375" style="26" customWidth="1"/>
    <col min="7688" max="7688" width="11.28515625" style="26" customWidth="1"/>
    <col min="7689" max="7689" width="12.28515625" style="26" customWidth="1"/>
    <col min="7690" max="7936" width="9.140625" style="26"/>
    <col min="7937" max="7937" width="3.5703125" style="26" customWidth="1"/>
    <col min="7938" max="7938" width="40.85546875" style="26" customWidth="1"/>
    <col min="7939" max="7939" width="5.140625" style="26" customWidth="1"/>
    <col min="7940" max="7941" width="4.28515625" style="26" customWidth="1"/>
    <col min="7942" max="7942" width="8.5703125" style="26" customWidth="1"/>
    <col min="7943" max="7943" width="6.7109375" style="26" customWidth="1"/>
    <col min="7944" max="7944" width="11.28515625" style="26" customWidth="1"/>
    <col min="7945" max="7945" width="12.28515625" style="26" customWidth="1"/>
    <col min="7946" max="8192" width="9.140625" style="26"/>
    <col min="8193" max="8193" width="3.5703125" style="26" customWidth="1"/>
    <col min="8194" max="8194" width="40.85546875" style="26" customWidth="1"/>
    <col min="8195" max="8195" width="5.140625" style="26" customWidth="1"/>
    <col min="8196" max="8197" width="4.28515625" style="26" customWidth="1"/>
    <col min="8198" max="8198" width="8.5703125" style="26" customWidth="1"/>
    <col min="8199" max="8199" width="6.7109375" style="26" customWidth="1"/>
    <col min="8200" max="8200" width="11.28515625" style="26" customWidth="1"/>
    <col min="8201" max="8201" width="12.28515625" style="26" customWidth="1"/>
    <col min="8202" max="8448" width="9.140625" style="26"/>
    <col min="8449" max="8449" width="3.5703125" style="26" customWidth="1"/>
    <col min="8450" max="8450" width="40.85546875" style="26" customWidth="1"/>
    <col min="8451" max="8451" width="5.140625" style="26" customWidth="1"/>
    <col min="8452" max="8453" width="4.28515625" style="26" customWidth="1"/>
    <col min="8454" max="8454" width="8.5703125" style="26" customWidth="1"/>
    <col min="8455" max="8455" width="6.7109375" style="26" customWidth="1"/>
    <col min="8456" max="8456" width="11.28515625" style="26" customWidth="1"/>
    <col min="8457" max="8457" width="12.28515625" style="26" customWidth="1"/>
    <col min="8458" max="8704" width="9.140625" style="26"/>
    <col min="8705" max="8705" width="3.5703125" style="26" customWidth="1"/>
    <col min="8706" max="8706" width="40.85546875" style="26" customWidth="1"/>
    <col min="8707" max="8707" width="5.140625" style="26" customWidth="1"/>
    <col min="8708" max="8709" width="4.28515625" style="26" customWidth="1"/>
    <col min="8710" max="8710" width="8.5703125" style="26" customWidth="1"/>
    <col min="8711" max="8711" width="6.7109375" style="26" customWidth="1"/>
    <col min="8712" max="8712" width="11.28515625" style="26" customWidth="1"/>
    <col min="8713" max="8713" width="12.28515625" style="26" customWidth="1"/>
    <col min="8714" max="8960" width="9.140625" style="26"/>
    <col min="8961" max="8961" width="3.5703125" style="26" customWidth="1"/>
    <col min="8962" max="8962" width="40.85546875" style="26" customWidth="1"/>
    <col min="8963" max="8963" width="5.140625" style="26" customWidth="1"/>
    <col min="8964" max="8965" width="4.28515625" style="26" customWidth="1"/>
    <col min="8966" max="8966" width="8.5703125" style="26" customWidth="1"/>
    <col min="8967" max="8967" width="6.7109375" style="26" customWidth="1"/>
    <col min="8968" max="8968" width="11.28515625" style="26" customWidth="1"/>
    <col min="8969" max="8969" width="12.28515625" style="26" customWidth="1"/>
    <col min="8970" max="9216" width="9.140625" style="26"/>
    <col min="9217" max="9217" width="3.5703125" style="26" customWidth="1"/>
    <col min="9218" max="9218" width="40.85546875" style="26" customWidth="1"/>
    <col min="9219" max="9219" width="5.140625" style="26" customWidth="1"/>
    <col min="9220" max="9221" width="4.28515625" style="26" customWidth="1"/>
    <col min="9222" max="9222" width="8.5703125" style="26" customWidth="1"/>
    <col min="9223" max="9223" width="6.7109375" style="26" customWidth="1"/>
    <col min="9224" max="9224" width="11.28515625" style="26" customWidth="1"/>
    <col min="9225" max="9225" width="12.28515625" style="26" customWidth="1"/>
    <col min="9226" max="9472" width="9.140625" style="26"/>
    <col min="9473" max="9473" width="3.5703125" style="26" customWidth="1"/>
    <col min="9474" max="9474" width="40.85546875" style="26" customWidth="1"/>
    <col min="9475" max="9475" width="5.140625" style="26" customWidth="1"/>
    <col min="9476" max="9477" width="4.28515625" style="26" customWidth="1"/>
    <col min="9478" max="9478" width="8.5703125" style="26" customWidth="1"/>
    <col min="9479" max="9479" width="6.7109375" style="26" customWidth="1"/>
    <col min="9480" max="9480" width="11.28515625" style="26" customWidth="1"/>
    <col min="9481" max="9481" width="12.28515625" style="26" customWidth="1"/>
    <col min="9482" max="9728" width="9.140625" style="26"/>
    <col min="9729" max="9729" width="3.5703125" style="26" customWidth="1"/>
    <col min="9730" max="9730" width="40.85546875" style="26" customWidth="1"/>
    <col min="9731" max="9731" width="5.140625" style="26" customWidth="1"/>
    <col min="9732" max="9733" width="4.28515625" style="26" customWidth="1"/>
    <col min="9734" max="9734" width="8.5703125" style="26" customWidth="1"/>
    <col min="9735" max="9735" width="6.7109375" style="26" customWidth="1"/>
    <col min="9736" max="9736" width="11.28515625" style="26" customWidth="1"/>
    <col min="9737" max="9737" width="12.28515625" style="26" customWidth="1"/>
    <col min="9738" max="9984" width="9.140625" style="26"/>
    <col min="9985" max="9985" width="3.5703125" style="26" customWidth="1"/>
    <col min="9986" max="9986" width="40.85546875" style="26" customWidth="1"/>
    <col min="9987" max="9987" width="5.140625" style="26" customWidth="1"/>
    <col min="9988" max="9989" width="4.28515625" style="26" customWidth="1"/>
    <col min="9990" max="9990" width="8.5703125" style="26" customWidth="1"/>
    <col min="9991" max="9991" width="6.7109375" style="26" customWidth="1"/>
    <col min="9992" max="9992" width="11.28515625" style="26" customWidth="1"/>
    <col min="9993" max="9993" width="12.28515625" style="26" customWidth="1"/>
    <col min="9994" max="10240" width="9.140625" style="26"/>
    <col min="10241" max="10241" width="3.5703125" style="26" customWidth="1"/>
    <col min="10242" max="10242" width="40.85546875" style="26" customWidth="1"/>
    <col min="10243" max="10243" width="5.140625" style="26" customWidth="1"/>
    <col min="10244" max="10245" width="4.28515625" style="26" customWidth="1"/>
    <col min="10246" max="10246" width="8.5703125" style="26" customWidth="1"/>
    <col min="10247" max="10247" width="6.7109375" style="26" customWidth="1"/>
    <col min="10248" max="10248" width="11.28515625" style="26" customWidth="1"/>
    <col min="10249" max="10249" width="12.28515625" style="26" customWidth="1"/>
    <col min="10250" max="10496" width="9.140625" style="26"/>
    <col min="10497" max="10497" width="3.5703125" style="26" customWidth="1"/>
    <col min="10498" max="10498" width="40.85546875" style="26" customWidth="1"/>
    <col min="10499" max="10499" width="5.140625" style="26" customWidth="1"/>
    <col min="10500" max="10501" width="4.28515625" style="26" customWidth="1"/>
    <col min="10502" max="10502" width="8.5703125" style="26" customWidth="1"/>
    <col min="10503" max="10503" width="6.7109375" style="26" customWidth="1"/>
    <col min="10504" max="10504" width="11.28515625" style="26" customWidth="1"/>
    <col min="10505" max="10505" width="12.28515625" style="26" customWidth="1"/>
    <col min="10506" max="10752" width="9.140625" style="26"/>
    <col min="10753" max="10753" width="3.5703125" style="26" customWidth="1"/>
    <col min="10754" max="10754" width="40.85546875" style="26" customWidth="1"/>
    <col min="10755" max="10755" width="5.140625" style="26" customWidth="1"/>
    <col min="10756" max="10757" width="4.28515625" style="26" customWidth="1"/>
    <col min="10758" max="10758" width="8.5703125" style="26" customWidth="1"/>
    <col min="10759" max="10759" width="6.7109375" style="26" customWidth="1"/>
    <col min="10760" max="10760" width="11.28515625" style="26" customWidth="1"/>
    <col min="10761" max="10761" width="12.28515625" style="26" customWidth="1"/>
    <col min="10762" max="11008" width="9.140625" style="26"/>
    <col min="11009" max="11009" width="3.5703125" style="26" customWidth="1"/>
    <col min="11010" max="11010" width="40.85546875" style="26" customWidth="1"/>
    <col min="11011" max="11011" width="5.140625" style="26" customWidth="1"/>
    <col min="11012" max="11013" width="4.28515625" style="26" customWidth="1"/>
    <col min="11014" max="11014" width="8.5703125" style="26" customWidth="1"/>
    <col min="11015" max="11015" width="6.7109375" style="26" customWidth="1"/>
    <col min="11016" max="11016" width="11.28515625" style="26" customWidth="1"/>
    <col min="11017" max="11017" width="12.28515625" style="26" customWidth="1"/>
    <col min="11018" max="11264" width="9.140625" style="26"/>
    <col min="11265" max="11265" width="3.5703125" style="26" customWidth="1"/>
    <col min="11266" max="11266" width="40.85546875" style="26" customWidth="1"/>
    <col min="11267" max="11267" width="5.140625" style="26" customWidth="1"/>
    <col min="11268" max="11269" width="4.28515625" style="26" customWidth="1"/>
    <col min="11270" max="11270" width="8.5703125" style="26" customWidth="1"/>
    <col min="11271" max="11271" width="6.7109375" style="26" customWidth="1"/>
    <col min="11272" max="11272" width="11.28515625" style="26" customWidth="1"/>
    <col min="11273" max="11273" width="12.28515625" style="26" customWidth="1"/>
    <col min="11274" max="11520" width="9.140625" style="26"/>
    <col min="11521" max="11521" width="3.5703125" style="26" customWidth="1"/>
    <col min="11522" max="11522" width="40.85546875" style="26" customWidth="1"/>
    <col min="11523" max="11523" width="5.140625" style="26" customWidth="1"/>
    <col min="11524" max="11525" width="4.28515625" style="26" customWidth="1"/>
    <col min="11526" max="11526" width="8.5703125" style="26" customWidth="1"/>
    <col min="11527" max="11527" width="6.7109375" style="26" customWidth="1"/>
    <col min="11528" max="11528" width="11.28515625" style="26" customWidth="1"/>
    <col min="11529" max="11529" width="12.28515625" style="26" customWidth="1"/>
    <col min="11530" max="11776" width="9.140625" style="26"/>
    <col min="11777" max="11777" width="3.5703125" style="26" customWidth="1"/>
    <col min="11778" max="11778" width="40.85546875" style="26" customWidth="1"/>
    <col min="11779" max="11779" width="5.140625" style="26" customWidth="1"/>
    <col min="11780" max="11781" width="4.28515625" style="26" customWidth="1"/>
    <col min="11782" max="11782" width="8.5703125" style="26" customWidth="1"/>
    <col min="11783" max="11783" width="6.7109375" style="26" customWidth="1"/>
    <col min="11784" max="11784" width="11.28515625" style="26" customWidth="1"/>
    <col min="11785" max="11785" width="12.28515625" style="26" customWidth="1"/>
    <col min="11786" max="12032" width="9.140625" style="26"/>
    <col min="12033" max="12033" width="3.5703125" style="26" customWidth="1"/>
    <col min="12034" max="12034" width="40.85546875" style="26" customWidth="1"/>
    <col min="12035" max="12035" width="5.140625" style="26" customWidth="1"/>
    <col min="12036" max="12037" width="4.28515625" style="26" customWidth="1"/>
    <col min="12038" max="12038" width="8.5703125" style="26" customWidth="1"/>
    <col min="12039" max="12039" width="6.7109375" style="26" customWidth="1"/>
    <col min="12040" max="12040" width="11.28515625" style="26" customWidth="1"/>
    <col min="12041" max="12041" width="12.28515625" style="26" customWidth="1"/>
    <col min="12042" max="12288" width="9.140625" style="26"/>
    <col min="12289" max="12289" width="3.5703125" style="26" customWidth="1"/>
    <col min="12290" max="12290" width="40.85546875" style="26" customWidth="1"/>
    <col min="12291" max="12291" width="5.140625" style="26" customWidth="1"/>
    <col min="12292" max="12293" width="4.28515625" style="26" customWidth="1"/>
    <col min="12294" max="12294" width="8.5703125" style="26" customWidth="1"/>
    <col min="12295" max="12295" width="6.7109375" style="26" customWidth="1"/>
    <col min="12296" max="12296" width="11.28515625" style="26" customWidth="1"/>
    <col min="12297" max="12297" width="12.28515625" style="26" customWidth="1"/>
    <col min="12298" max="12544" width="9.140625" style="26"/>
    <col min="12545" max="12545" width="3.5703125" style="26" customWidth="1"/>
    <col min="12546" max="12546" width="40.85546875" style="26" customWidth="1"/>
    <col min="12547" max="12547" width="5.140625" style="26" customWidth="1"/>
    <col min="12548" max="12549" width="4.28515625" style="26" customWidth="1"/>
    <col min="12550" max="12550" width="8.5703125" style="26" customWidth="1"/>
    <col min="12551" max="12551" width="6.7109375" style="26" customWidth="1"/>
    <col min="12552" max="12552" width="11.28515625" style="26" customWidth="1"/>
    <col min="12553" max="12553" width="12.28515625" style="26" customWidth="1"/>
    <col min="12554" max="12800" width="9.140625" style="26"/>
    <col min="12801" max="12801" width="3.5703125" style="26" customWidth="1"/>
    <col min="12802" max="12802" width="40.85546875" style="26" customWidth="1"/>
    <col min="12803" max="12803" width="5.140625" style="26" customWidth="1"/>
    <col min="12804" max="12805" width="4.28515625" style="26" customWidth="1"/>
    <col min="12806" max="12806" width="8.5703125" style="26" customWidth="1"/>
    <col min="12807" max="12807" width="6.7109375" style="26" customWidth="1"/>
    <col min="12808" max="12808" width="11.28515625" style="26" customWidth="1"/>
    <col min="12809" max="12809" width="12.28515625" style="26" customWidth="1"/>
    <col min="12810" max="13056" width="9.140625" style="26"/>
    <col min="13057" max="13057" width="3.5703125" style="26" customWidth="1"/>
    <col min="13058" max="13058" width="40.85546875" style="26" customWidth="1"/>
    <col min="13059" max="13059" width="5.140625" style="26" customWidth="1"/>
    <col min="13060" max="13061" width="4.28515625" style="26" customWidth="1"/>
    <col min="13062" max="13062" width="8.5703125" style="26" customWidth="1"/>
    <col min="13063" max="13063" width="6.7109375" style="26" customWidth="1"/>
    <col min="13064" max="13064" width="11.28515625" style="26" customWidth="1"/>
    <col min="13065" max="13065" width="12.28515625" style="26" customWidth="1"/>
    <col min="13066" max="13312" width="9.140625" style="26"/>
    <col min="13313" max="13313" width="3.5703125" style="26" customWidth="1"/>
    <col min="13314" max="13314" width="40.85546875" style="26" customWidth="1"/>
    <col min="13315" max="13315" width="5.140625" style="26" customWidth="1"/>
    <col min="13316" max="13317" width="4.28515625" style="26" customWidth="1"/>
    <col min="13318" max="13318" width="8.5703125" style="26" customWidth="1"/>
    <col min="13319" max="13319" width="6.7109375" style="26" customWidth="1"/>
    <col min="13320" max="13320" width="11.28515625" style="26" customWidth="1"/>
    <col min="13321" max="13321" width="12.28515625" style="26" customWidth="1"/>
    <col min="13322" max="13568" width="9.140625" style="26"/>
    <col min="13569" max="13569" width="3.5703125" style="26" customWidth="1"/>
    <col min="13570" max="13570" width="40.85546875" style="26" customWidth="1"/>
    <col min="13571" max="13571" width="5.140625" style="26" customWidth="1"/>
    <col min="13572" max="13573" width="4.28515625" style="26" customWidth="1"/>
    <col min="13574" max="13574" width="8.5703125" style="26" customWidth="1"/>
    <col min="13575" max="13575" width="6.7109375" style="26" customWidth="1"/>
    <col min="13576" max="13576" width="11.28515625" style="26" customWidth="1"/>
    <col min="13577" max="13577" width="12.28515625" style="26" customWidth="1"/>
    <col min="13578" max="13824" width="9.140625" style="26"/>
    <col min="13825" max="13825" width="3.5703125" style="26" customWidth="1"/>
    <col min="13826" max="13826" width="40.85546875" style="26" customWidth="1"/>
    <col min="13827" max="13827" width="5.140625" style="26" customWidth="1"/>
    <col min="13828" max="13829" width="4.28515625" style="26" customWidth="1"/>
    <col min="13830" max="13830" width="8.5703125" style="26" customWidth="1"/>
    <col min="13831" max="13831" width="6.7109375" style="26" customWidth="1"/>
    <col min="13832" max="13832" width="11.28515625" style="26" customWidth="1"/>
    <col min="13833" max="13833" width="12.28515625" style="26" customWidth="1"/>
    <col min="13834" max="14080" width="9.140625" style="26"/>
    <col min="14081" max="14081" width="3.5703125" style="26" customWidth="1"/>
    <col min="14082" max="14082" width="40.85546875" style="26" customWidth="1"/>
    <col min="14083" max="14083" width="5.140625" style="26" customWidth="1"/>
    <col min="14084" max="14085" width="4.28515625" style="26" customWidth="1"/>
    <col min="14086" max="14086" width="8.5703125" style="26" customWidth="1"/>
    <col min="14087" max="14087" width="6.7109375" style="26" customWidth="1"/>
    <col min="14088" max="14088" width="11.28515625" style="26" customWidth="1"/>
    <col min="14089" max="14089" width="12.28515625" style="26" customWidth="1"/>
    <col min="14090" max="14336" width="9.140625" style="26"/>
    <col min="14337" max="14337" width="3.5703125" style="26" customWidth="1"/>
    <col min="14338" max="14338" width="40.85546875" style="26" customWidth="1"/>
    <col min="14339" max="14339" width="5.140625" style="26" customWidth="1"/>
    <col min="14340" max="14341" width="4.28515625" style="26" customWidth="1"/>
    <col min="14342" max="14342" width="8.5703125" style="26" customWidth="1"/>
    <col min="14343" max="14343" width="6.7109375" style="26" customWidth="1"/>
    <col min="14344" max="14344" width="11.28515625" style="26" customWidth="1"/>
    <col min="14345" max="14345" width="12.28515625" style="26" customWidth="1"/>
    <col min="14346" max="14592" width="9.140625" style="26"/>
    <col min="14593" max="14593" width="3.5703125" style="26" customWidth="1"/>
    <col min="14594" max="14594" width="40.85546875" style="26" customWidth="1"/>
    <col min="14595" max="14595" width="5.140625" style="26" customWidth="1"/>
    <col min="14596" max="14597" width="4.28515625" style="26" customWidth="1"/>
    <col min="14598" max="14598" width="8.5703125" style="26" customWidth="1"/>
    <col min="14599" max="14599" width="6.7109375" style="26" customWidth="1"/>
    <col min="14600" max="14600" width="11.28515625" style="26" customWidth="1"/>
    <col min="14601" max="14601" width="12.28515625" style="26" customWidth="1"/>
    <col min="14602" max="14848" width="9.140625" style="26"/>
    <col min="14849" max="14849" width="3.5703125" style="26" customWidth="1"/>
    <col min="14850" max="14850" width="40.85546875" style="26" customWidth="1"/>
    <col min="14851" max="14851" width="5.140625" style="26" customWidth="1"/>
    <col min="14852" max="14853" width="4.28515625" style="26" customWidth="1"/>
    <col min="14854" max="14854" width="8.5703125" style="26" customWidth="1"/>
    <col min="14855" max="14855" width="6.7109375" style="26" customWidth="1"/>
    <col min="14856" max="14856" width="11.28515625" style="26" customWidth="1"/>
    <col min="14857" max="14857" width="12.28515625" style="26" customWidth="1"/>
    <col min="14858" max="15104" width="9.140625" style="26"/>
    <col min="15105" max="15105" width="3.5703125" style="26" customWidth="1"/>
    <col min="15106" max="15106" width="40.85546875" style="26" customWidth="1"/>
    <col min="15107" max="15107" width="5.140625" style="26" customWidth="1"/>
    <col min="15108" max="15109" width="4.28515625" style="26" customWidth="1"/>
    <col min="15110" max="15110" width="8.5703125" style="26" customWidth="1"/>
    <col min="15111" max="15111" width="6.7109375" style="26" customWidth="1"/>
    <col min="15112" max="15112" width="11.28515625" style="26" customWidth="1"/>
    <col min="15113" max="15113" width="12.28515625" style="26" customWidth="1"/>
    <col min="15114" max="15360" width="9.140625" style="26"/>
    <col min="15361" max="15361" width="3.5703125" style="26" customWidth="1"/>
    <col min="15362" max="15362" width="40.85546875" style="26" customWidth="1"/>
    <col min="15363" max="15363" width="5.140625" style="26" customWidth="1"/>
    <col min="15364" max="15365" width="4.28515625" style="26" customWidth="1"/>
    <col min="15366" max="15366" width="8.5703125" style="26" customWidth="1"/>
    <col min="15367" max="15367" width="6.7109375" style="26" customWidth="1"/>
    <col min="15368" max="15368" width="11.28515625" style="26" customWidth="1"/>
    <col min="15369" max="15369" width="12.28515625" style="26" customWidth="1"/>
    <col min="15370" max="15616" width="9.140625" style="26"/>
    <col min="15617" max="15617" width="3.5703125" style="26" customWidth="1"/>
    <col min="15618" max="15618" width="40.85546875" style="26" customWidth="1"/>
    <col min="15619" max="15619" width="5.140625" style="26" customWidth="1"/>
    <col min="15620" max="15621" width="4.28515625" style="26" customWidth="1"/>
    <col min="15622" max="15622" width="8.5703125" style="26" customWidth="1"/>
    <col min="15623" max="15623" width="6.7109375" style="26" customWidth="1"/>
    <col min="15624" max="15624" width="11.28515625" style="26" customWidth="1"/>
    <col min="15625" max="15625" width="12.28515625" style="26" customWidth="1"/>
    <col min="15626" max="15872" width="9.140625" style="26"/>
    <col min="15873" max="15873" width="3.5703125" style="26" customWidth="1"/>
    <col min="15874" max="15874" width="40.85546875" style="26" customWidth="1"/>
    <col min="15875" max="15875" width="5.140625" style="26" customWidth="1"/>
    <col min="15876" max="15877" width="4.28515625" style="26" customWidth="1"/>
    <col min="15878" max="15878" width="8.5703125" style="26" customWidth="1"/>
    <col min="15879" max="15879" width="6.7109375" style="26" customWidth="1"/>
    <col min="15880" max="15880" width="11.28515625" style="26" customWidth="1"/>
    <col min="15881" max="15881" width="12.28515625" style="26" customWidth="1"/>
    <col min="15882" max="16128" width="9.140625" style="26"/>
    <col min="16129" max="16129" width="3.5703125" style="26" customWidth="1"/>
    <col min="16130" max="16130" width="40.85546875" style="26" customWidth="1"/>
    <col min="16131" max="16131" width="5.140625" style="26" customWidth="1"/>
    <col min="16132" max="16133" width="4.28515625" style="26" customWidth="1"/>
    <col min="16134" max="16134" width="8.5703125" style="26" customWidth="1"/>
    <col min="16135" max="16135" width="6.7109375" style="26" customWidth="1"/>
    <col min="16136" max="16136" width="11.28515625" style="26" customWidth="1"/>
    <col min="16137" max="16137" width="12.28515625" style="26" customWidth="1"/>
    <col min="16138" max="16384" width="9.140625" style="26"/>
  </cols>
  <sheetData>
    <row r="1" spans="1:9" ht="75" customHeight="1" x14ac:dyDescent="0.2">
      <c r="G1" s="228" t="s">
        <v>275</v>
      </c>
      <c r="H1" s="228"/>
      <c r="I1" s="228"/>
    </row>
    <row r="2" spans="1:9" ht="21.75" customHeight="1" x14ac:dyDescent="0.2">
      <c r="G2" s="43"/>
      <c r="H2" s="43"/>
      <c r="I2" s="43"/>
    </row>
    <row r="3" spans="1:9" s="17" customFormat="1" ht="37.5" customHeight="1" x14ac:dyDescent="0.25">
      <c r="A3" s="229" t="s">
        <v>240</v>
      </c>
      <c r="B3" s="229"/>
      <c r="C3" s="229"/>
      <c r="D3" s="229"/>
      <c r="E3" s="229"/>
      <c r="F3" s="229"/>
      <c r="G3" s="229"/>
      <c r="H3" s="229"/>
      <c r="I3" s="230"/>
    </row>
    <row r="4" spans="1:9" s="30" customFormat="1" ht="15.75" x14ac:dyDescent="0.25">
      <c r="A4" s="28"/>
      <c r="B4" s="28"/>
      <c r="C4" s="28"/>
      <c r="D4" s="28"/>
      <c r="E4" s="28"/>
      <c r="F4" s="44"/>
      <c r="G4" s="231" t="s">
        <v>63</v>
      </c>
      <c r="H4" s="231"/>
      <c r="I4" s="231"/>
    </row>
    <row r="5" spans="1:9" s="32" customFormat="1" ht="76.5" customHeight="1" x14ac:dyDescent="0.2">
      <c r="A5" s="86" t="s">
        <v>35</v>
      </c>
      <c r="B5" s="86" t="s">
        <v>36</v>
      </c>
      <c r="C5" s="83" t="s">
        <v>71</v>
      </c>
      <c r="D5" s="84" t="s">
        <v>72</v>
      </c>
      <c r="E5" s="84" t="s">
        <v>73</v>
      </c>
      <c r="F5" s="84" t="s">
        <v>74</v>
      </c>
      <c r="G5" s="84" t="s">
        <v>75</v>
      </c>
      <c r="H5" s="83" t="s">
        <v>23</v>
      </c>
      <c r="I5" s="86" t="s">
        <v>76</v>
      </c>
    </row>
    <row r="6" spans="1:9" s="30" customFormat="1" ht="15.75" x14ac:dyDescent="0.2">
      <c r="A6" s="88">
        <v>1</v>
      </c>
      <c r="B6" s="88">
        <v>2</v>
      </c>
      <c r="C6" s="84" t="s">
        <v>37</v>
      </c>
      <c r="D6" s="84" t="s">
        <v>38</v>
      </c>
      <c r="E6" s="84" t="s">
        <v>39</v>
      </c>
      <c r="F6" s="84" t="s">
        <v>40</v>
      </c>
      <c r="G6" s="84" t="s">
        <v>41</v>
      </c>
      <c r="H6" s="88">
        <v>8</v>
      </c>
      <c r="I6" s="88">
        <v>9</v>
      </c>
    </row>
    <row r="7" spans="1:9" s="30" customFormat="1" ht="15.75" x14ac:dyDescent="0.2">
      <c r="A7" s="144" t="s">
        <v>131</v>
      </c>
      <c r="B7" s="140" t="s">
        <v>255</v>
      </c>
      <c r="C7" s="132" t="s">
        <v>106</v>
      </c>
      <c r="D7" s="132"/>
      <c r="E7" s="132"/>
      <c r="F7" s="132"/>
      <c r="G7" s="132"/>
      <c r="H7" s="143">
        <f>H8+H42+H49+H60+H74+H86+H102+H116</f>
        <v>1062.7</v>
      </c>
      <c r="I7" s="143">
        <f>I8+I42+I49+I60+I74+I86+I102+I116</f>
        <v>4498.7</v>
      </c>
    </row>
    <row r="8" spans="1:9" s="30" customFormat="1" ht="17.25" customHeight="1" x14ac:dyDescent="0.2">
      <c r="A8" s="144" t="s">
        <v>110</v>
      </c>
      <c r="B8" s="140" t="s">
        <v>108</v>
      </c>
      <c r="C8" s="132" t="s">
        <v>106</v>
      </c>
      <c r="D8" s="132" t="s">
        <v>109</v>
      </c>
      <c r="E8" s="132"/>
      <c r="F8" s="132"/>
      <c r="G8" s="132"/>
      <c r="H8" s="143">
        <f>H9+H17+H34</f>
        <v>0</v>
      </c>
      <c r="I8" s="143">
        <f>I9+I17+I34</f>
        <v>1579.5</v>
      </c>
    </row>
    <row r="9" spans="1:9" s="31" customFormat="1" ht="33" customHeight="1" x14ac:dyDescent="0.2">
      <c r="A9" s="145"/>
      <c r="B9" s="140" t="s">
        <v>132</v>
      </c>
      <c r="C9" s="132" t="s">
        <v>106</v>
      </c>
      <c r="D9" s="132" t="s">
        <v>109</v>
      </c>
      <c r="E9" s="132" t="s">
        <v>111</v>
      </c>
      <c r="F9" s="132"/>
      <c r="G9" s="132"/>
      <c r="H9" s="143">
        <f>H13+H10</f>
        <v>0</v>
      </c>
      <c r="I9" s="143">
        <f>I10+I13</f>
        <v>412.40000000000003</v>
      </c>
    </row>
    <row r="10" spans="1:9" s="32" customFormat="1" ht="17.25" customHeight="1" x14ac:dyDescent="0.2">
      <c r="A10" s="145"/>
      <c r="B10" s="150" t="s">
        <v>172</v>
      </c>
      <c r="C10" s="132" t="s">
        <v>106</v>
      </c>
      <c r="D10" s="132" t="s">
        <v>109</v>
      </c>
      <c r="E10" s="132" t="s">
        <v>111</v>
      </c>
      <c r="F10" s="132" t="s">
        <v>171</v>
      </c>
      <c r="G10" s="132" t="s">
        <v>107</v>
      </c>
      <c r="H10" s="143">
        <f>H11+H12</f>
        <v>-412.4</v>
      </c>
      <c r="I10" s="143">
        <f>I11+I12</f>
        <v>0</v>
      </c>
    </row>
    <row r="11" spans="1:9" s="32" customFormat="1" ht="28.5" customHeight="1" x14ac:dyDescent="0.2">
      <c r="A11" s="145"/>
      <c r="B11" s="149" t="s">
        <v>155</v>
      </c>
      <c r="C11" s="132" t="s">
        <v>106</v>
      </c>
      <c r="D11" s="132" t="s">
        <v>109</v>
      </c>
      <c r="E11" s="132" t="s">
        <v>111</v>
      </c>
      <c r="F11" s="132" t="s">
        <v>171</v>
      </c>
      <c r="G11" s="132" t="s">
        <v>134</v>
      </c>
      <c r="H11" s="143">
        <v>-412.4</v>
      </c>
      <c r="I11" s="143">
        <v>0</v>
      </c>
    </row>
    <row r="12" spans="1:9" s="32" customFormat="1" ht="30" hidden="1" customHeight="1" x14ac:dyDescent="0.2">
      <c r="A12" s="145"/>
      <c r="B12" s="149" t="s">
        <v>156</v>
      </c>
      <c r="C12" s="132" t="s">
        <v>106</v>
      </c>
      <c r="D12" s="132" t="s">
        <v>109</v>
      </c>
      <c r="E12" s="132" t="s">
        <v>111</v>
      </c>
      <c r="F12" s="132" t="s">
        <v>171</v>
      </c>
      <c r="G12" s="132" t="s">
        <v>136</v>
      </c>
      <c r="H12" s="143">
        <v>0</v>
      </c>
      <c r="I12" s="143">
        <v>0</v>
      </c>
    </row>
    <row r="13" spans="1:9" s="32" customFormat="1" ht="17.25" customHeight="1" x14ac:dyDescent="0.2">
      <c r="A13" s="145"/>
      <c r="B13" s="131" t="s">
        <v>172</v>
      </c>
      <c r="C13" s="132" t="s">
        <v>106</v>
      </c>
      <c r="D13" s="132" t="s">
        <v>109</v>
      </c>
      <c r="E13" s="132" t="s">
        <v>111</v>
      </c>
      <c r="F13" s="132" t="s">
        <v>217</v>
      </c>
      <c r="G13" s="132" t="s">
        <v>107</v>
      </c>
      <c r="H13" s="143">
        <f>H14+H15+H16</f>
        <v>412.40000000000003</v>
      </c>
      <c r="I13" s="143">
        <f>I14+I15+I16</f>
        <v>412.40000000000003</v>
      </c>
    </row>
    <row r="14" spans="1:9" s="32" customFormat="1" ht="17.25" customHeight="1" x14ac:dyDescent="0.2">
      <c r="A14" s="145"/>
      <c r="B14" s="134" t="s">
        <v>216</v>
      </c>
      <c r="C14" s="132" t="s">
        <v>106</v>
      </c>
      <c r="D14" s="132" t="s">
        <v>109</v>
      </c>
      <c r="E14" s="132" t="s">
        <v>111</v>
      </c>
      <c r="F14" s="132" t="s">
        <v>217</v>
      </c>
      <c r="G14" s="132" t="s">
        <v>134</v>
      </c>
      <c r="H14" s="143">
        <v>316.60000000000002</v>
      </c>
      <c r="I14" s="143">
        <f>H14</f>
        <v>316.60000000000002</v>
      </c>
    </row>
    <row r="15" spans="1:9" ht="51.75" customHeight="1" x14ac:dyDescent="0.2">
      <c r="A15" s="144"/>
      <c r="B15" s="134" t="s">
        <v>190</v>
      </c>
      <c r="C15" s="132" t="s">
        <v>106</v>
      </c>
      <c r="D15" s="132" t="s">
        <v>109</v>
      </c>
      <c r="E15" s="132" t="s">
        <v>111</v>
      </c>
      <c r="F15" s="132" t="s">
        <v>217</v>
      </c>
      <c r="G15" s="132" t="s">
        <v>189</v>
      </c>
      <c r="H15" s="143">
        <v>95.8</v>
      </c>
      <c r="I15" s="143">
        <f>H15</f>
        <v>95.8</v>
      </c>
    </row>
    <row r="16" spans="1:9" ht="29.25" hidden="1" customHeight="1" x14ac:dyDescent="0.25">
      <c r="A16" s="144"/>
      <c r="B16" s="181" t="s">
        <v>156</v>
      </c>
      <c r="C16" s="132" t="s">
        <v>106</v>
      </c>
      <c r="D16" s="132" t="s">
        <v>109</v>
      </c>
      <c r="E16" s="132" t="s">
        <v>111</v>
      </c>
      <c r="F16" s="132" t="s">
        <v>217</v>
      </c>
      <c r="G16" s="132" t="s">
        <v>136</v>
      </c>
      <c r="H16" s="143">
        <v>0</v>
      </c>
      <c r="I16" s="143">
        <v>0</v>
      </c>
    </row>
    <row r="17" spans="1:9" s="31" customFormat="1" ht="30" customHeight="1" x14ac:dyDescent="0.2">
      <c r="A17" s="147"/>
      <c r="B17" s="146" t="s">
        <v>173</v>
      </c>
      <c r="C17" s="132" t="s">
        <v>106</v>
      </c>
      <c r="D17" s="132" t="s">
        <v>109</v>
      </c>
      <c r="E17" s="132" t="s">
        <v>113</v>
      </c>
      <c r="F17" s="132"/>
      <c r="G17" s="132"/>
      <c r="H17" s="143">
        <f>H25+H18</f>
        <v>-161.70000000000005</v>
      </c>
      <c r="I17" s="143">
        <f>I25+I18</f>
        <v>518.4</v>
      </c>
    </row>
    <row r="18" spans="1:9" s="31" customFormat="1" ht="31.5" customHeight="1" x14ac:dyDescent="0.2">
      <c r="A18" s="147"/>
      <c r="B18" s="140" t="s">
        <v>170</v>
      </c>
      <c r="C18" s="132" t="s">
        <v>106</v>
      </c>
      <c r="D18" s="132" t="s">
        <v>109</v>
      </c>
      <c r="E18" s="132" t="s">
        <v>113</v>
      </c>
      <c r="F18" s="132" t="s">
        <v>169</v>
      </c>
      <c r="G18" s="132" t="s">
        <v>107</v>
      </c>
      <c r="H18" s="143">
        <f>H19+H20+H21+H22+H23+H24</f>
        <v>-680.1</v>
      </c>
      <c r="I18" s="143">
        <f>I19+I20+I21+I22+I23+I24</f>
        <v>0</v>
      </c>
    </row>
    <row r="19" spans="1:9" s="31" customFormat="1" ht="23.25" customHeight="1" x14ac:dyDescent="0.2">
      <c r="A19" s="147"/>
      <c r="B19" s="146" t="s">
        <v>133</v>
      </c>
      <c r="C19" s="132" t="s">
        <v>106</v>
      </c>
      <c r="D19" s="132" t="s">
        <v>109</v>
      </c>
      <c r="E19" s="132" t="s">
        <v>113</v>
      </c>
      <c r="F19" s="132" t="s">
        <v>169</v>
      </c>
      <c r="G19" s="132" t="s">
        <v>134</v>
      </c>
      <c r="H19" s="143">
        <v>-252.8</v>
      </c>
      <c r="I19" s="143">
        <v>0</v>
      </c>
    </row>
    <row r="20" spans="1:9" s="31" customFormat="1" ht="17.25" hidden="1" customHeight="1" x14ac:dyDescent="0.2">
      <c r="A20" s="147"/>
      <c r="B20" s="146" t="s">
        <v>135</v>
      </c>
      <c r="C20" s="132" t="s">
        <v>106</v>
      </c>
      <c r="D20" s="132" t="s">
        <v>109</v>
      </c>
      <c r="E20" s="132" t="s">
        <v>113</v>
      </c>
      <c r="F20" s="132" t="s">
        <v>169</v>
      </c>
      <c r="G20" s="132" t="s">
        <v>136</v>
      </c>
      <c r="H20" s="143">
        <v>0</v>
      </c>
      <c r="I20" s="143">
        <v>0</v>
      </c>
    </row>
    <row r="21" spans="1:9" s="31" customFormat="1" ht="33" customHeight="1" x14ac:dyDescent="0.2">
      <c r="A21" s="147"/>
      <c r="B21" s="146" t="s">
        <v>137</v>
      </c>
      <c r="C21" s="132" t="s">
        <v>106</v>
      </c>
      <c r="D21" s="132" t="s">
        <v>109</v>
      </c>
      <c r="E21" s="132" t="s">
        <v>113</v>
      </c>
      <c r="F21" s="132" t="s">
        <v>169</v>
      </c>
      <c r="G21" s="132" t="s">
        <v>138</v>
      </c>
      <c r="H21" s="143">
        <v>-41</v>
      </c>
      <c r="I21" s="143">
        <v>0</v>
      </c>
    </row>
    <row r="22" spans="1:9" s="31" customFormat="1" ht="17.25" customHeight="1" x14ac:dyDescent="0.2">
      <c r="A22" s="147"/>
      <c r="B22" s="146" t="s">
        <v>153</v>
      </c>
      <c r="C22" s="132" t="s">
        <v>106</v>
      </c>
      <c r="D22" s="132" t="s">
        <v>109</v>
      </c>
      <c r="E22" s="132" t="s">
        <v>113</v>
      </c>
      <c r="F22" s="132" t="s">
        <v>169</v>
      </c>
      <c r="G22" s="132">
        <v>244</v>
      </c>
      <c r="H22" s="143">
        <v>-341.3</v>
      </c>
      <c r="I22" s="143">
        <v>0</v>
      </c>
    </row>
    <row r="23" spans="1:9" s="31" customFormat="1" ht="17.25" customHeight="1" x14ac:dyDescent="0.2">
      <c r="A23" s="147"/>
      <c r="B23" s="146" t="s">
        <v>139</v>
      </c>
      <c r="C23" s="132" t="s">
        <v>106</v>
      </c>
      <c r="D23" s="132" t="s">
        <v>109</v>
      </c>
      <c r="E23" s="132" t="s">
        <v>113</v>
      </c>
      <c r="F23" s="132" t="s">
        <v>169</v>
      </c>
      <c r="G23" s="132">
        <v>851</v>
      </c>
      <c r="H23" s="143">
        <v>-35</v>
      </c>
      <c r="I23" s="143">
        <v>0</v>
      </c>
    </row>
    <row r="24" spans="1:9" s="31" customFormat="1" ht="17.25" customHeight="1" x14ac:dyDescent="0.2">
      <c r="A24" s="147"/>
      <c r="B24" s="146" t="s">
        <v>140</v>
      </c>
      <c r="C24" s="132" t="s">
        <v>106</v>
      </c>
      <c r="D24" s="132" t="s">
        <v>109</v>
      </c>
      <c r="E24" s="132" t="s">
        <v>113</v>
      </c>
      <c r="F24" s="132" t="s">
        <v>169</v>
      </c>
      <c r="G24" s="132">
        <v>852</v>
      </c>
      <c r="H24" s="143">
        <v>-10</v>
      </c>
      <c r="I24" s="143">
        <v>0</v>
      </c>
    </row>
    <row r="25" spans="1:9" s="31" customFormat="1" ht="29.25" customHeight="1" x14ac:dyDescent="0.2">
      <c r="A25" s="147"/>
      <c r="B25" s="131" t="s">
        <v>170</v>
      </c>
      <c r="C25" s="132" t="s">
        <v>106</v>
      </c>
      <c r="D25" s="132" t="s">
        <v>109</v>
      </c>
      <c r="E25" s="132" t="s">
        <v>113</v>
      </c>
      <c r="F25" s="132" t="s">
        <v>222</v>
      </c>
      <c r="G25" s="132" t="s">
        <v>107</v>
      </c>
      <c r="H25" s="143">
        <f>H27+H28+H29+H30+H31+H32+H33</f>
        <v>518.4</v>
      </c>
      <c r="I25" s="143">
        <f>I27+I28+I29+I30+I31+I32+I33</f>
        <v>518.4</v>
      </c>
    </row>
    <row r="26" spans="1:9" s="31" customFormat="1" ht="29.25" customHeight="1" x14ac:dyDescent="0.2">
      <c r="A26" s="147"/>
      <c r="B26" s="131" t="s">
        <v>257</v>
      </c>
      <c r="C26" s="132" t="s">
        <v>106</v>
      </c>
      <c r="D26" s="132" t="s">
        <v>109</v>
      </c>
      <c r="E26" s="132" t="s">
        <v>113</v>
      </c>
      <c r="F26" s="132" t="s">
        <v>256</v>
      </c>
      <c r="G26" s="132" t="s">
        <v>107</v>
      </c>
      <c r="H26" s="143">
        <f>H27+H28</f>
        <v>252.79999999999998</v>
      </c>
      <c r="I26" s="143">
        <f>I27+I28</f>
        <v>252.79999999999998</v>
      </c>
    </row>
    <row r="27" spans="1:9" s="32" customFormat="1" ht="17.25" customHeight="1" x14ac:dyDescent="0.2">
      <c r="A27" s="147"/>
      <c r="B27" s="134" t="s">
        <v>216</v>
      </c>
      <c r="C27" s="132" t="s">
        <v>106</v>
      </c>
      <c r="D27" s="132" t="s">
        <v>109</v>
      </c>
      <c r="E27" s="132" t="s">
        <v>113</v>
      </c>
      <c r="F27" s="132" t="s">
        <v>256</v>
      </c>
      <c r="G27" s="132" t="s">
        <v>134</v>
      </c>
      <c r="H27" s="143">
        <v>194.2</v>
      </c>
      <c r="I27" s="143">
        <f t="shared" ref="I27:I32" si="0">H27</f>
        <v>194.2</v>
      </c>
    </row>
    <row r="28" spans="1:9" s="32" customFormat="1" ht="30" customHeight="1" x14ac:dyDescent="0.2">
      <c r="A28" s="147"/>
      <c r="B28" s="134" t="s">
        <v>190</v>
      </c>
      <c r="C28" s="132" t="s">
        <v>106</v>
      </c>
      <c r="D28" s="132" t="s">
        <v>109</v>
      </c>
      <c r="E28" s="132" t="s">
        <v>113</v>
      </c>
      <c r="F28" s="132" t="s">
        <v>256</v>
      </c>
      <c r="G28" s="132" t="s">
        <v>189</v>
      </c>
      <c r="H28" s="143">
        <v>58.6</v>
      </c>
      <c r="I28" s="143">
        <f t="shared" si="0"/>
        <v>58.6</v>
      </c>
    </row>
    <row r="29" spans="1:9" s="30" customFormat="1" ht="33.75" hidden="1" customHeight="1" x14ac:dyDescent="0.25">
      <c r="A29" s="146"/>
      <c r="B29" s="181" t="s">
        <v>156</v>
      </c>
      <c r="C29" s="132" t="s">
        <v>106</v>
      </c>
      <c r="D29" s="132" t="s">
        <v>109</v>
      </c>
      <c r="E29" s="132" t="s">
        <v>113</v>
      </c>
      <c r="F29" s="132" t="s">
        <v>223</v>
      </c>
      <c r="G29" s="132" t="s">
        <v>136</v>
      </c>
      <c r="H29" s="143">
        <v>0</v>
      </c>
      <c r="I29" s="143">
        <f t="shared" si="0"/>
        <v>0</v>
      </c>
    </row>
    <row r="30" spans="1:9" s="32" customFormat="1" ht="35.25" customHeight="1" x14ac:dyDescent="0.2">
      <c r="A30" s="146"/>
      <c r="B30" s="134" t="s">
        <v>137</v>
      </c>
      <c r="C30" s="132" t="s">
        <v>106</v>
      </c>
      <c r="D30" s="132" t="s">
        <v>109</v>
      </c>
      <c r="E30" s="132" t="s">
        <v>113</v>
      </c>
      <c r="F30" s="132" t="s">
        <v>223</v>
      </c>
      <c r="G30" s="132" t="s">
        <v>138</v>
      </c>
      <c r="H30" s="143">
        <v>41</v>
      </c>
      <c r="I30" s="143">
        <f t="shared" si="0"/>
        <v>41</v>
      </c>
    </row>
    <row r="31" spans="1:9" ht="30" customHeight="1" x14ac:dyDescent="0.25">
      <c r="A31" s="146"/>
      <c r="B31" s="183" t="s">
        <v>218</v>
      </c>
      <c r="C31" s="132" t="s">
        <v>106</v>
      </c>
      <c r="D31" s="132" t="s">
        <v>109</v>
      </c>
      <c r="E31" s="132" t="s">
        <v>113</v>
      </c>
      <c r="F31" s="132" t="s">
        <v>223</v>
      </c>
      <c r="G31" s="132" t="s">
        <v>144</v>
      </c>
      <c r="H31" s="143">
        <v>179.6</v>
      </c>
      <c r="I31" s="143">
        <f t="shared" si="0"/>
        <v>179.6</v>
      </c>
    </row>
    <row r="32" spans="1:9" s="31" customFormat="1" ht="17.25" customHeight="1" x14ac:dyDescent="0.25">
      <c r="A32" s="146"/>
      <c r="B32" s="183" t="s">
        <v>139</v>
      </c>
      <c r="C32" s="132" t="s">
        <v>106</v>
      </c>
      <c r="D32" s="132" t="s">
        <v>109</v>
      </c>
      <c r="E32" s="132" t="s">
        <v>113</v>
      </c>
      <c r="F32" s="132" t="s">
        <v>223</v>
      </c>
      <c r="G32" s="132">
        <v>851</v>
      </c>
      <c r="H32" s="143">
        <v>35</v>
      </c>
      <c r="I32" s="143">
        <f t="shared" si="0"/>
        <v>35</v>
      </c>
    </row>
    <row r="33" spans="1:9" ht="15.75" x14ac:dyDescent="0.25">
      <c r="A33" s="146"/>
      <c r="B33" s="183" t="s">
        <v>219</v>
      </c>
      <c r="C33" s="132" t="s">
        <v>106</v>
      </c>
      <c r="D33" s="132" t="s">
        <v>109</v>
      </c>
      <c r="E33" s="132" t="s">
        <v>113</v>
      </c>
      <c r="F33" s="132" t="s">
        <v>223</v>
      </c>
      <c r="G33" s="132">
        <v>852</v>
      </c>
      <c r="H33" s="143">
        <v>10</v>
      </c>
      <c r="I33" s="143">
        <v>10</v>
      </c>
    </row>
    <row r="34" spans="1:9" ht="15.75" x14ac:dyDescent="0.25">
      <c r="A34" s="146"/>
      <c r="B34" s="183" t="s">
        <v>30</v>
      </c>
      <c r="C34" s="132" t="s">
        <v>106</v>
      </c>
      <c r="D34" s="132" t="s">
        <v>109</v>
      </c>
      <c r="E34" s="132" t="s">
        <v>114</v>
      </c>
      <c r="F34" s="132"/>
      <c r="G34" s="132"/>
      <c r="H34" s="143">
        <f>H35+H37</f>
        <v>161.70000000000005</v>
      </c>
      <c r="I34" s="193">
        <f>I35+I37</f>
        <v>648.70000000000005</v>
      </c>
    </row>
    <row r="35" spans="1:9" ht="31.5" x14ac:dyDescent="0.25">
      <c r="A35" s="146"/>
      <c r="B35" s="183" t="s">
        <v>174</v>
      </c>
      <c r="C35" s="132" t="s">
        <v>106</v>
      </c>
      <c r="D35" s="132" t="s">
        <v>109</v>
      </c>
      <c r="E35" s="132" t="s">
        <v>114</v>
      </c>
      <c r="F35" s="132" t="s">
        <v>169</v>
      </c>
      <c r="G35" s="132" t="s">
        <v>107</v>
      </c>
      <c r="H35" s="143">
        <f>H36</f>
        <v>-487</v>
      </c>
      <c r="I35" s="193">
        <v>0</v>
      </c>
    </row>
    <row r="36" spans="1:9" ht="15.75" x14ac:dyDescent="0.25">
      <c r="A36" s="146"/>
      <c r="B36" s="183" t="s">
        <v>220</v>
      </c>
      <c r="C36" s="132" t="s">
        <v>106</v>
      </c>
      <c r="D36" s="132" t="s">
        <v>109</v>
      </c>
      <c r="E36" s="132" t="s">
        <v>114</v>
      </c>
      <c r="F36" s="132" t="s">
        <v>169</v>
      </c>
      <c r="G36" s="132" t="s">
        <v>141</v>
      </c>
      <c r="H36" s="143">
        <v>-487</v>
      </c>
      <c r="I36" s="193">
        <v>0</v>
      </c>
    </row>
    <row r="37" spans="1:9" ht="31.5" x14ac:dyDescent="0.25">
      <c r="A37" s="146"/>
      <c r="B37" s="183" t="s">
        <v>170</v>
      </c>
      <c r="C37" s="132" t="s">
        <v>106</v>
      </c>
      <c r="D37" s="132" t="s">
        <v>109</v>
      </c>
      <c r="E37" s="132" t="s">
        <v>114</v>
      </c>
      <c r="F37" s="132" t="s">
        <v>222</v>
      </c>
      <c r="G37" s="132" t="s">
        <v>107</v>
      </c>
      <c r="H37" s="143">
        <f>H39+H40</f>
        <v>648.70000000000005</v>
      </c>
      <c r="I37" s="193">
        <f>I39+I40</f>
        <v>648.70000000000005</v>
      </c>
    </row>
    <row r="38" spans="1:9" ht="31.5" x14ac:dyDescent="0.25">
      <c r="A38" s="146"/>
      <c r="B38" s="183" t="s">
        <v>257</v>
      </c>
      <c r="C38" s="132" t="s">
        <v>106</v>
      </c>
      <c r="D38" s="132" t="s">
        <v>109</v>
      </c>
      <c r="E38" s="132" t="s">
        <v>114</v>
      </c>
      <c r="F38" s="132" t="s">
        <v>256</v>
      </c>
      <c r="G38" s="132" t="s">
        <v>107</v>
      </c>
      <c r="H38" s="143">
        <f>H39+H40</f>
        <v>648.70000000000005</v>
      </c>
      <c r="I38" s="193">
        <f>I39+I40</f>
        <v>648.70000000000005</v>
      </c>
    </row>
    <row r="39" spans="1:9" ht="31.5" x14ac:dyDescent="0.25">
      <c r="A39" s="146"/>
      <c r="B39" s="140" t="s">
        <v>170</v>
      </c>
      <c r="C39" s="132" t="s">
        <v>106</v>
      </c>
      <c r="D39" s="161" t="s">
        <v>109</v>
      </c>
      <c r="E39" s="161" t="s">
        <v>114</v>
      </c>
      <c r="F39" s="132" t="s">
        <v>256</v>
      </c>
      <c r="G39" s="132" t="s">
        <v>141</v>
      </c>
      <c r="H39" s="133">
        <v>498.2</v>
      </c>
      <c r="I39" s="133">
        <f>H39</f>
        <v>498.2</v>
      </c>
    </row>
    <row r="40" spans="1:9" ht="15.75" x14ac:dyDescent="0.25">
      <c r="A40" s="146"/>
      <c r="B40" s="146" t="s">
        <v>133</v>
      </c>
      <c r="C40" s="132" t="s">
        <v>106</v>
      </c>
      <c r="D40" s="161" t="s">
        <v>109</v>
      </c>
      <c r="E40" s="161" t="s">
        <v>114</v>
      </c>
      <c r="F40" s="161" t="s">
        <v>256</v>
      </c>
      <c r="G40" s="132" t="s">
        <v>192</v>
      </c>
      <c r="H40" s="133">
        <v>150.5</v>
      </c>
      <c r="I40" s="143">
        <f>H40</f>
        <v>150.5</v>
      </c>
    </row>
    <row r="41" spans="1:9" ht="15.75" hidden="1" x14ac:dyDescent="0.2">
      <c r="A41" s="146"/>
      <c r="B41" s="146" t="s">
        <v>195</v>
      </c>
      <c r="C41" s="132" t="s">
        <v>106</v>
      </c>
      <c r="D41" s="132" t="s">
        <v>109</v>
      </c>
      <c r="E41" s="132" t="s">
        <v>114</v>
      </c>
      <c r="F41" s="132" t="s">
        <v>169</v>
      </c>
      <c r="G41" s="132" t="s">
        <v>144</v>
      </c>
      <c r="H41" s="143">
        <v>0</v>
      </c>
      <c r="I41" s="143">
        <v>0</v>
      </c>
    </row>
    <row r="42" spans="1:9" ht="15.75" x14ac:dyDescent="0.2">
      <c r="A42" s="144" t="s">
        <v>112</v>
      </c>
      <c r="B42" s="140" t="s">
        <v>115</v>
      </c>
      <c r="C42" s="132" t="s">
        <v>106</v>
      </c>
      <c r="D42" s="132" t="s">
        <v>111</v>
      </c>
      <c r="E42" s="132"/>
      <c r="F42" s="132"/>
      <c r="G42" s="132"/>
      <c r="H42" s="143">
        <f>H43</f>
        <v>3.1000000000000014</v>
      </c>
      <c r="I42" s="143">
        <f>I43</f>
        <v>63.7</v>
      </c>
    </row>
    <row r="43" spans="1:9" ht="15.75" x14ac:dyDescent="0.2">
      <c r="A43" s="144"/>
      <c r="B43" s="140" t="s">
        <v>46</v>
      </c>
      <c r="C43" s="132" t="s">
        <v>106</v>
      </c>
      <c r="D43" s="132" t="s">
        <v>111</v>
      </c>
      <c r="E43" s="132" t="s">
        <v>116</v>
      </c>
      <c r="F43" s="132"/>
      <c r="G43" s="132"/>
      <c r="H43" s="143">
        <f>H46+H44</f>
        <v>3.1000000000000014</v>
      </c>
      <c r="I43" s="143">
        <f>I46+I44</f>
        <v>63.7</v>
      </c>
    </row>
    <row r="44" spans="1:9" ht="31.5" x14ac:dyDescent="0.2">
      <c r="A44" s="147"/>
      <c r="B44" s="140" t="s">
        <v>168</v>
      </c>
      <c r="C44" s="132" t="s">
        <v>106</v>
      </c>
      <c r="D44" s="132" t="s">
        <v>111</v>
      </c>
      <c r="E44" s="132" t="s">
        <v>116</v>
      </c>
      <c r="F44" s="132" t="s">
        <v>167</v>
      </c>
      <c r="G44" s="132" t="s">
        <v>107</v>
      </c>
      <c r="H44" s="143">
        <f>H45</f>
        <v>-60.6</v>
      </c>
      <c r="I44" s="143">
        <f>I45</f>
        <v>0</v>
      </c>
    </row>
    <row r="45" spans="1:9" ht="31.5" x14ac:dyDescent="0.2">
      <c r="A45" s="147"/>
      <c r="B45" s="146" t="s">
        <v>155</v>
      </c>
      <c r="C45" s="132" t="s">
        <v>106</v>
      </c>
      <c r="D45" s="132" t="s">
        <v>111</v>
      </c>
      <c r="E45" s="132" t="s">
        <v>116</v>
      </c>
      <c r="F45" s="132" t="s">
        <v>167</v>
      </c>
      <c r="G45" s="132" t="s">
        <v>134</v>
      </c>
      <c r="H45" s="143">
        <v>-60.6</v>
      </c>
      <c r="I45" s="143">
        <v>0</v>
      </c>
    </row>
    <row r="46" spans="1:9" ht="31.5" x14ac:dyDescent="0.2">
      <c r="A46" s="147"/>
      <c r="B46" s="135" t="s">
        <v>168</v>
      </c>
      <c r="C46" s="132" t="s">
        <v>106</v>
      </c>
      <c r="D46" s="132" t="s">
        <v>111</v>
      </c>
      <c r="E46" s="132" t="s">
        <v>116</v>
      </c>
      <c r="F46" s="132" t="s">
        <v>224</v>
      </c>
      <c r="G46" s="132" t="s">
        <v>107</v>
      </c>
      <c r="H46" s="143">
        <f>H47+H48</f>
        <v>63.7</v>
      </c>
      <c r="I46" s="143">
        <f>I47+I48</f>
        <v>63.7</v>
      </c>
    </row>
    <row r="47" spans="1:9" ht="15.75" x14ac:dyDescent="0.2">
      <c r="A47" s="147"/>
      <c r="B47" s="134" t="s">
        <v>216</v>
      </c>
      <c r="C47" s="132" t="s">
        <v>106</v>
      </c>
      <c r="D47" s="132" t="s">
        <v>111</v>
      </c>
      <c r="E47" s="132" t="s">
        <v>116</v>
      </c>
      <c r="F47" s="132" t="s">
        <v>224</v>
      </c>
      <c r="G47" s="132" t="s">
        <v>134</v>
      </c>
      <c r="H47" s="143">
        <v>49</v>
      </c>
      <c r="I47" s="143">
        <f>H47</f>
        <v>49</v>
      </c>
    </row>
    <row r="48" spans="1:9" ht="47.25" x14ac:dyDescent="0.2">
      <c r="A48" s="147"/>
      <c r="B48" s="134" t="s">
        <v>190</v>
      </c>
      <c r="C48" s="132" t="s">
        <v>106</v>
      </c>
      <c r="D48" s="132" t="s">
        <v>111</v>
      </c>
      <c r="E48" s="132" t="s">
        <v>116</v>
      </c>
      <c r="F48" s="132" t="s">
        <v>224</v>
      </c>
      <c r="G48" s="132" t="s">
        <v>189</v>
      </c>
      <c r="H48" s="143">
        <v>14.7</v>
      </c>
      <c r="I48" s="143">
        <f>H48</f>
        <v>14.7</v>
      </c>
    </row>
    <row r="49" spans="1:9" ht="15.75" x14ac:dyDescent="0.2">
      <c r="A49" s="146"/>
      <c r="B49" s="146" t="s">
        <v>117</v>
      </c>
      <c r="C49" s="132" t="s">
        <v>106</v>
      </c>
      <c r="D49" s="132" t="s">
        <v>116</v>
      </c>
      <c r="E49" s="132"/>
      <c r="F49" s="132"/>
      <c r="G49" s="132"/>
      <c r="H49" s="143">
        <f>H50+H53</f>
        <v>5</v>
      </c>
      <c r="I49" s="143">
        <f>I50+I53</f>
        <v>5</v>
      </c>
    </row>
    <row r="50" spans="1:9" ht="15.75" hidden="1" x14ac:dyDescent="0.2">
      <c r="A50" s="144" t="s">
        <v>142</v>
      </c>
      <c r="B50" s="146" t="s">
        <v>29</v>
      </c>
      <c r="C50" s="132" t="s">
        <v>106</v>
      </c>
      <c r="D50" s="132" t="s">
        <v>116</v>
      </c>
      <c r="E50" s="132" t="s">
        <v>163</v>
      </c>
      <c r="F50" s="132"/>
      <c r="G50" s="132"/>
      <c r="H50" s="143">
        <f>H56+H51</f>
        <v>0</v>
      </c>
      <c r="I50" s="143">
        <f>I56+I51</f>
        <v>0</v>
      </c>
    </row>
    <row r="51" spans="1:9" ht="63" hidden="1" x14ac:dyDescent="0.2">
      <c r="A51" s="146"/>
      <c r="B51" s="140" t="s">
        <v>175</v>
      </c>
      <c r="C51" s="132" t="s">
        <v>106</v>
      </c>
      <c r="D51" s="132" t="s">
        <v>116</v>
      </c>
      <c r="E51" s="132" t="s">
        <v>163</v>
      </c>
      <c r="F51" s="132" t="s">
        <v>186</v>
      </c>
      <c r="G51" s="132"/>
      <c r="H51" s="143">
        <f>H52</f>
        <v>0</v>
      </c>
      <c r="I51" s="143">
        <f>I52</f>
        <v>0</v>
      </c>
    </row>
    <row r="52" spans="1:9" ht="15.75" hidden="1" x14ac:dyDescent="0.2">
      <c r="A52" s="146"/>
      <c r="B52" s="146" t="s">
        <v>153</v>
      </c>
      <c r="C52" s="132" t="s">
        <v>106</v>
      </c>
      <c r="D52" s="132" t="s">
        <v>116</v>
      </c>
      <c r="E52" s="132" t="s">
        <v>163</v>
      </c>
      <c r="F52" s="132" t="s">
        <v>186</v>
      </c>
      <c r="G52" s="132" t="s">
        <v>144</v>
      </c>
      <c r="H52" s="143">
        <v>0</v>
      </c>
      <c r="I52" s="143">
        <v>0</v>
      </c>
    </row>
    <row r="53" spans="1:9" ht="31.5" x14ac:dyDescent="0.2">
      <c r="A53" s="146"/>
      <c r="B53" s="140" t="s">
        <v>166</v>
      </c>
      <c r="C53" s="132" t="s">
        <v>106</v>
      </c>
      <c r="D53" s="132" t="s">
        <v>116</v>
      </c>
      <c r="E53" s="132" t="s">
        <v>164</v>
      </c>
      <c r="F53" s="132"/>
      <c r="G53" s="132"/>
      <c r="H53" s="143">
        <f>H58+H54</f>
        <v>5</v>
      </c>
      <c r="I53" s="143">
        <f>I58+I54</f>
        <v>5</v>
      </c>
    </row>
    <row r="54" spans="1:9" ht="63" hidden="1" x14ac:dyDescent="0.2">
      <c r="A54" s="146"/>
      <c r="B54" s="140" t="s">
        <v>165</v>
      </c>
      <c r="C54" s="132" t="s">
        <v>106</v>
      </c>
      <c r="D54" s="132" t="s">
        <v>116</v>
      </c>
      <c r="E54" s="132" t="s">
        <v>164</v>
      </c>
      <c r="F54" s="132" t="s">
        <v>186</v>
      </c>
      <c r="G54" s="132"/>
      <c r="H54" s="143"/>
      <c r="I54" s="143">
        <v>0</v>
      </c>
    </row>
    <row r="55" spans="1:9" ht="15.75" hidden="1" x14ac:dyDescent="0.2">
      <c r="A55" s="146"/>
      <c r="B55" s="146" t="s">
        <v>153</v>
      </c>
      <c r="C55" s="132" t="s">
        <v>106</v>
      </c>
      <c r="D55" s="132" t="s">
        <v>116</v>
      </c>
      <c r="E55" s="132" t="s">
        <v>164</v>
      </c>
      <c r="F55" s="132" t="s">
        <v>186</v>
      </c>
      <c r="G55" s="132">
        <v>244</v>
      </c>
      <c r="H55" s="143">
        <v>0</v>
      </c>
      <c r="I55" s="143">
        <v>0</v>
      </c>
    </row>
    <row r="56" spans="1:9" ht="63" hidden="1" x14ac:dyDescent="0.2">
      <c r="A56" s="146"/>
      <c r="B56" s="135" t="s">
        <v>175</v>
      </c>
      <c r="C56" s="132" t="s">
        <v>106</v>
      </c>
      <c r="D56" s="132" t="s">
        <v>116</v>
      </c>
      <c r="E56" s="132" t="s">
        <v>163</v>
      </c>
      <c r="F56" s="132" t="s">
        <v>225</v>
      </c>
      <c r="G56" s="132"/>
      <c r="H56" s="143"/>
      <c r="I56" s="143">
        <v>0</v>
      </c>
    </row>
    <row r="57" spans="1:9" ht="15.75" hidden="1" x14ac:dyDescent="0.2">
      <c r="A57" s="146"/>
      <c r="B57" s="146" t="s">
        <v>195</v>
      </c>
      <c r="C57" s="132" t="s">
        <v>106</v>
      </c>
      <c r="D57" s="132" t="s">
        <v>116</v>
      </c>
      <c r="E57" s="132" t="s">
        <v>163</v>
      </c>
      <c r="F57" s="132" t="s">
        <v>226</v>
      </c>
      <c r="G57" s="132" t="s">
        <v>144</v>
      </c>
      <c r="H57" s="143">
        <v>0</v>
      </c>
      <c r="I57" s="143">
        <f>H57</f>
        <v>0</v>
      </c>
    </row>
    <row r="58" spans="1:9" ht="15.75" x14ac:dyDescent="0.2">
      <c r="A58" s="146"/>
      <c r="B58" s="135" t="s">
        <v>258</v>
      </c>
      <c r="C58" s="132" t="s">
        <v>106</v>
      </c>
      <c r="D58" s="132" t="s">
        <v>116</v>
      </c>
      <c r="E58" s="132" t="s">
        <v>164</v>
      </c>
      <c r="F58" s="132" t="s">
        <v>225</v>
      </c>
      <c r="G58" s="132" t="s">
        <v>107</v>
      </c>
      <c r="H58" s="143">
        <f>H59</f>
        <v>5</v>
      </c>
      <c r="I58" s="143">
        <f>H58</f>
        <v>5</v>
      </c>
    </row>
    <row r="59" spans="1:9" ht="15.75" x14ac:dyDescent="0.2">
      <c r="A59" s="146"/>
      <c r="B59" s="146" t="s">
        <v>195</v>
      </c>
      <c r="C59" s="132" t="s">
        <v>106</v>
      </c>
      <c r="D59" s="132" t="s">
        <v>116</v>
      </c>
      <c r="E59" s="132" t="s">
        <v>164</v>
      </c>
      <c r="F59" s="132" t="s">
        <v>225</v>
      </c>
      <c r="G59" s="132">
        <v>244</v>
      </c>
      <c r="H59" s="143">
        <v>5</v>
      </c>
      <c r="I59" s="143">
        <f>H59</f>
        <v>5</v>
      </c>
    </row>
    <row r="60" spans="1:9" ht="15.75" x14ac:dyDescent="0.2">
      <c r="A60" s="144" t="s">
        <v>143</v>
      </c>
      <c r="B60" s="146" t="s">
        <v>118</v>
      </c>
      <c r="C60" s="132" t="s">
        <v>106</v>
      </c>
      <c r="D60" s="132" t="s">
        <v>113</v>
      </c>
      <c r="E60" s="132"/>
      <c r="F60" s="132"/>
      <c r="G60" s="132"/>
      <c r="H60" s="143">
        <f>H61+H67</f>
        <v>250</v>
      </c>
      <c r="I60" s="143">
        <f>I61+I67</f>
        <v>250</v>
      </c>
    </row>
    <row r="61" spans="1:9" ht="15.75" hidden="1" x14ac:dyDescent="0.2">
      <c r="A61" s="144"/>
      <c r="B61" s="149" t="s">
        <v>52</v>
      </c>
      <c r="C61" s="132" t="s">
        <v>106</v>
      </c>
      <c r="D61" s="132" t="s">
        <v>113</v>
      </c>
      <c r="E61" s="132" t="s">
        <v>124</v>
      </c>
      <c r="F61" s="132"/>
      <c r="G61" s="132"/>
      <c r="H61" s="143">
        <f>H64+H62</f>
        <v>0</v>
      </c>
      <c r="I61" s="143">
        <f>I64+I62</f>
        <v>0</v>
      </c>
    </row>
    <row r="62" spans="1:9" ht="63" hidden="1" x14ac:dyDescent="0.2">
      <c r="A62" s="144"/>
      <c r="B62" s="140" t="s">
        <v>160</v>
      </c>
      <c r="C62" s="132" t="s">
        <v>106</v>
      </c>
      <c r="D62" s="132" t="s">
        <v>113</v>
      </c>
      <c r="E62" s="132" t="s">
        <v>124</v>
      </c>
      <c r="F62" s="132" t="s">
        <v>161</v>
      </c>
      <c r="G62" s="132"/>
      <c r="H62" s="143"/>
      <c r="I62" s="143">
        <f>I63</f>
        <v>0</v>
      </c>
    </row>
    <row r="63" spans="1:9" ht="15.75" hidden="1" x14ac:dyDescent="0.2">
      <c r="A63" s="144"/>
      <c r="B63" s="146" t="s">
        <v>133</v>
      </c>
      <c r="C63" s="132" t="s">
        <v>106</v>
      </c>
      <c r="D63" s="132" t="s">
        <v>113</v>
      </c>
      <c r="E63" s="132" t="s">
        <v>124</v>
      </c>
      <c r="F63" s="132" t="s">
        <v>161</v>
      </c>
      <c r="G63" s="132" t="s">
        <v>141</v>
      </c>
      <c r="H63" s="143"/>
      <c r="I63" s="143">
        <v>0</v>
      </c>
    </row>
    <row r="64" spans="1:9" ht="63" hidden="1" x14ac:dyDescent="0.2">
      <c r="A64" s="144"/>
      <c r="B64" s="135" t="s">
        <v>160</v>
      </c>
      <c r="C64" s="132" t="s">
        <v>106</v>
      </c>
      <c r="D64" s="132" t="s">
        <v>113</v>
      </c>
      <c r="E64" s="132" t="s">
        <v>124</v>
      </c>
      <c r="F64" s="132" t="s">
        <v>227</v>
      </c>
      <c r="G64" s="132"/>
      <c r="H64" s="143">
        <f>H65+H66</f>
        <v>0</v>
      </c>
      <c r="I64" s="143">
        <f>I65+I66</f>
        <v>0</v>
      </c>
    </row>
    <row r="65" spans="1:9" ht="15.75" hidden="1" x14ac:dyDescent="0.25">
      <c r="A65" s="144"/>
      <c r="B65" s="183" t="s">
        <v>220</v>
      </c>
      <c r="C65" s="132" t="s">
        <v>106</v>
      </c>
      <c r="D65" s="132" t="s">
        <v>113</v>
      </c>
      <c r="E65" s="132" t="s">
        <v>124</v>
      </c>
      <c r="F65" s="132" t="s">
        <v>228</v>
      </c>
      <c r="G65" s="132" t="s">
        <v>141</v>
      </c>
      <c r="H65" s="143"/>
      <c r="I65" s="143">
        <f>H65</f>
        <v>0</v>
      </c>
    </row>
    <row r="66" spans="1:9" ht="47.25" hidden="1" x14ac:dyDescent="0.25">
      <c r="A66" s="144"/>
      <c r="B66" s="183" t="s">
        <v>221</v>
      </c>
      <c r="C66" s="132" t="s">
        <v>106</v>
      </c>
      <c r="D66" s="132" t="s">
        <v>113</v>
      </c>
      <c r="E66" s="132" t="s">
        <v>124</v>
      </c>
      <c r="F66" s="132" t="s">
        <v>228</v>
      </c>
      <c r="G66" s="132" t="s">
        <v>192</v>
      </c>
      <c r="H66" s="143"/>
      <c r="I66" s="143">
        <f>H66</f>
        <v>0</v>
      </c>
    </row>
    <row r="67" spans="1:9" ht="15.75" x14ac:dyDescent="0.2">
      <c r="A67" s="144"/>
      <c r="B67" s="149" t="s">
        <v>28</v>
      </c>
      <c r="C67" s="132" t="s">
        <v>106</v>
      </c>
      <c r="D67" s="132" t="s">
        <v>113</v>
      </c>
      <c r="E67" s="132" t="s">
        <v>119</v>
      </c>
      <c r="F67" s="132"/>
      <c r="G67" s="132"/>
      <c r="H67" s="143">
        <f>H71+H68</f>
        <v>250</v>
      </c>
      <c r="I67" s="143">
        <f>I71+I68</f>
        <v>250</v>
      </c>
    </row>
    <row r="68" spans="1:9" ht="63" hidden="1" x14ac:dyDescent="0.2">
      <c r="A68" s="146"/>
      <c r="B68" s="140" t="s">
        <v>162</v>
      </c>
      <c r="C68" s="132" t="s">
        <v>106</v>
      </c>
      <c r="D68" s="132" t="s">
        <v>113</v>
      </c>
      <c r="E68" s="132" t="s">
        <v>119</v>
      </c>
      <c r="F68" s="132" t="s">
        <v>187</v>
      </c>
      <c r="G68" s="132"/>
      <c r="H68" s="143">
        <f>H69+H70</f>
        <v>0</v>
      </c>
      <c r="I68" s="143">
        <f>I69+I70</f>
        <v>0</v>
      </c>
    </row>
    <row r="69" spans="1:9" ht="31.5" hidden="1" x14ac:dyDescent="0.2">
      <c r="A69" s="146"/>
      <c r="B69" s="146" t="s">
        <v>145</v>
      </c>
      <c r="C69" s="132" t="s">
        <v>106</v>
      </c>
      <c r="D69" s="132" t="s">
        <v>113</v>
      </c>
      <c r="E69" s="132" t="s">
        <v>119</v>
      </c>
      <c r="F69" s="132" t="s">
        <v>187</v>
      </c>
      <c r="G69" s="132" t="s">
        <v>176</v>
      </c>
      <c r="H69" s="143">
        <v>0</v>
      </c>
      <c r="I69" s="143">
        <v>0</v>
      </c>
    </row>
    <row r="70" spans="1:9" ht="15.75" hidden="1" x14ac:dyDescent="0.2">
      <c r="A70" s="146"/>
      <c r="B70" s="146" t="s">
        <v>139</v>
      </c>
      <c r="C70" s="132" t="s">
        <v>106</v>
      </c>
      <c r="D70" s="132" t="s">
        <v>113</v>
      </c>
      <c r="E70" s="132" t="s">
        <v>119</v>
      </c>
      <c r="F70" s="132" t="s">
        <v>187</v>
      </c>
      <c r="G70" s="132" t="s">
        <v>146</v>
      </c>
      <c r="H70" s="143"/>
      <c r="I70" s="143">
        <v>0</v>
      </c>
    </row>
    <row r="71" spans="1:9" ht="31.5" x14ac:dyDescent="0.2">
      <c r="A71" s="146"/>
      <c r="B71" s="135" t="s">
        <v>259</v>
      </c>
      <c r="C71" s="132" t="s">
        <v>106</v>
      </c>
      <c r="D71" s="132" t="s">
        <v>113</v>
      </c>
      <c r="E71" s="132" t="s">
        <v>119</v>
      </c>
      <c r="F71" s="132" t="s">
        <v>229</v>
      </c>
      <c r="G71" s="132" t="s">
        <v>107</v>
      </c>
      <c r="H71" s="143">
        <f>H72+H73</f>
        <v>250</v>
      </c>
      <c r="I71" s="143">
        <f>I72+I73</f>
        <v>250</v>
      </c>
    </row>
    <row r="72" spans="1:9" ht="23.25" customHeight="1" x14ac:dyDescent="0.2">
      <c r="A72" s="146"/>
      <c r="B72" s="134" t="s">
        <v>195</v>
      </c>
      <c r="C72" s="132" t="s">
        <v>106</v>
      </c>
      <c r="D72" s="132" t="s">
        <v>113</v>
      </c>
      <c r="E72" s="132" t="s">
        <v>119</v>
      </c>
      <c r="F72" s="132" t="s">
        <v>229</v>
      </c>
      <c r="G72" s="132" t="s">
        <v>144</v>
      </c>
      <c r="H72" s="143">
        <v>250</v>
      </c>
      <c r="I72" s="143">
        <f>H72</f>
        <v>250</v>
      </c>
    </row>
    <row r="73" spans="1:9" ht="15.75" hidden="1" x14ac:dyDescent="0.25">
      <c r="A73" s="146"/>
      <c r="B73" s="183" t="s">
        <v>139</v>
      </c>
      <c r="C73" s="132" t="s">
        <v>106</v>
      </c>
      <c r="D73" s="132" t="s">
        <v>113</v>
      </c>
      <c r="E73" s="132" t="s">
        <v>119</v>
      </c>
      <c r="F73" s="132" t="s">
        <v>230</v>
      </c>
      <c r="G73" s="132" t="s">
        <v>146</v>
      </c>
      <c r="H73" s="143">
        <v>0</v>
      </c>
      <c r="I73" s="143">
        <f>H73</f>
        <v>0</v>
      </c>
    </row>
    <row r="74" spans="1:9" ht="15.75" x14ac:dyDescent="0.2">
      <c r="A74" s="144" t="s">
        <v>147</v>
      </c>
      <c r="B74" s="140" t="s">
        <v>120</v>
      </c>
      <c r="C74" s="132" t="s">
        <v>106</v>
      </c>
      <c r="D74" s="132" t="s">
        <v>121</v>
      </c>
      <c r="E74" s="132"/>
      <c r="F74" s="132"/>
      <c r="G74" s="132"/>
      <c r="H74" s="143">
        <f>H81</f>
        <v>326.60000000000002</v>
      </c>
      <c r="I74" s="143">
        <f>I81</f>
        <v>326.60000000000002</v>
      </c>
    </row>
    <row r="75" spans="1:9" ht="15.75" hidden="1" x14ac:dyDescent="0.2">
      <c r="A75" s="144"/>
      <c r="B75" s="146" t="s">
        <v>148</v>
      </c>
      <c r="C75" s="132" t="s">
        <v>106</v>
      </c>
      <c r="D75" s="132" t="s">
        <v>121</v>
      </c>
      <c r="E75" s="132" t="s">
        <v>109</v>
      </c>
      <c r="F75" s="132"/>
      <c r="G75" s="132"/>
      <c r="H75" s="143">
        <f>H76+H77</f>
        <v>-610</v>
      </c>
      <c r="I75" s="143">
        <f>I76+I77</f>
        <v>350</v>
      </c>
    </row>
    <row r="76" spans="1:9" ht="15.75" hidden="1" x14ac:dyDescent="0.25">
      <c r="A76" s="144"/>
      <c r="B76" s="17"/>
      <c r="C76" s="132" t="s">
        <v>106</v>
      </c>
      <c r="D76" s="132" t="s">
        <v>121</v>
      </c>
      <c r="E76" s="132" t="s">
        <v>109</v>
      </c>
      <c r="F76" s="132" t="s">
        <v>229</v>
      </c>
      <c r="G76" s="132"/>
      <c r="H76" s="143">
        <f>H79+H80</f>
        <v>350</v>
      </c>
      <c r="I76" s="143">
        <f>I79+I80</f>
        <v>350</v>
      </c>
    </row>
    <row r="77" spans="1:9" ht="87.75" hidden="1" customHeight="1" x14ac:dyDescent="0.2">
      <c r="A77" s="144"/>
      <c r="B77" s="140" t="s">
        <v>162</v>
      </c>
      <c r="C77" s="132" t="s">
        <v>106</v>
      </c>
      <c r="D77" s="132" t="s">
        <v>121</v>
      </c>
      <c r="E77" s="132" t="s">
        <v>109</v>
      </c>
      <c r="F77" s="132" t="s">
        <v>187</v>
      </c>
      <c r="G77" s="132">
        <v>244</v>
      </c>
      <c r="H77" s="143">
        <v>-960</v>
      </c>
      <c r="I77" s="143">
        <v>0</v>
      </c>
    </row>
    <row r="78" spans="1:9" ht="87.75" hidden="1" customHeight="1" x14ac:dyDescent="0.2">
      <c r="A78" s="144"/>
      <c r="B78" s="135" t="s">
        <v>162</v>
      </c>
      <c r="C78" s="132" t="s">
        <v>106</v>
      </c>
      <c r="D78" s="132" t="s">
        <v>121</v>
      </c>
      <c r="E78" s="132" t="s">
        <v>109</v>
      </c>
      <c r="F78" s="132" t="s">
        <v>229</v>
      </c>
      <c r="G78" s="132"/>
      <c r="H78" s="143">
        <f>H79+H80</f>
        <v>350</v>
      </c>
      <c r="I78" s="143">
        <f>I79+I80</f>
        <v>350</v>
      </c>
    </row>
    <row r="79" spans="1:9" ht="31.5" hidden="1" x14ac:dyDescent="0.25">
      <c r="A79" s="144"/>
      <c r="B79" s="183" t="s">
        <v>218</v>
      </c>
      <c r="C79" s="132" t="s">
        <v>106</v>
      </c>
      <c r="D79" s="132" t="s">
        <v>121</v>
      </c>
      <c r="E79" s="132" t="s">
        <v>109</v>
      </c>
      <c r="F79" s="132" t="s">
        <v>230</v>
      </c>
      <c r="G79" s="132">
        <v>244</v>
      </c>
      <c r="H79" s="143">
        <v>110</v>
      </c>
      <c r="I79" s="143">
        <f>H79</f>
        <v>110</v>
      </c>
    </row>
    <row r="80" spans="1:9" ht="15.75" hidden="1" x14ac:dyDescent="0.25">
      <c r="A80" s="144"/>
      <c r="B80" s="183" t="s">
        <v>139</v>
      </c>
      <c r="C80" s="132" t="s">
        <v>106</v>
      </c>
      <c r="D80" s="132" t="s">
        <v>121</v>
      </c>
      <c r="E80" s="132" t="s">
        <v>109</v>
      </c>
      <c r="F80" s="132" t="s">
        <v>230</v>
      </c>
      <c r="G80" s="132">
        <v>851</v>
      </c>
      <c r="H80" s="143">
        <v>240</v>
      </c>
      <c r="I80" s="143">
        <f>H80</f>
        <v>240</v>
      </c>
    </row>
    <row r="81" spans="1:9" ht="15.75" x14ac:dyDescent="0.2">
      <c r="A81" s="147"/>
      <c r="B81" s="140" t="s">
        <v>279</v>
      </c>
      <c r="C81" s="132" t="s">
        <v>106</v>
      </c>
      <c r="D81" s="132" t="s">
        <v>121</v>
      </c>
      <c r="E81" s="132" t="s">
        <v>111</v>
      </c>
      <c r="F81" s="132"/>
      <c r="G81" s="132"/>
      <c r="H81" s="143">
        <f>H84+H82</f>
        <v>326.60000000000002</v>
      </c>
      <c r="I81" s="143">
        <f>I84+I82</f>
        <v>326.60000000000002</v>
      </c>
    </row>
    <row r="82" spans="1:9" ht="63" hidden="1" x14ac:dyDescent="0.2">
      <c r="A82" s="147"/>
      <c r="B82" s="140" t="s">
        <v>160</v>
      </c>
      <c r="C82" s="132" t="s">
        <v>106</v>
      </c>
      <c r="D82" s="132" t="s">
        <v>121</v>
      </c>
      <c r="E82" s="132" t="s">
        <v>116</v>
      </c>
      <c r="F82" s="132" t="s">
        <v>161</v>
      </c>
      <c r="G82" s="132"/>
      <c r="H82" s="143">
        <f>H83</f>
        <v>0</v>
      </c>
      <c r="I82" s="143">
        <f>I83</f>
        <v>0</v>
      </c>
    </row>
    <row r="83" spans="1:9" ht="15.75" hidden="1" x14ac:dyDescent="0.2">
      <c r="A83" s="147"/>
      <c r="B83" s="146" t="s">
        <v>153</v>
      </c>
      <c r="C83" s="132" t="s">
        <v>106</v>
      </c>
      <c r="D83" s="132" t="s">
        <v>121</v>
      </c>
      <c r="E83" s="132" t="s">
        <v>116</v>
      </c>
      <c r="F83" s="132" t="s">
        <v>188</v>
      </c>
      <c r="G83" s="132">
        <v>244</v>
      </c>
      <c r="H83" s="143">
        <v>0</v>
      </c>
      <c r="I83" s="143">
        <v>0</v>
      </c>
    </row>
    <row r="84" spans="1:9" ht="63" x14ac:dyDescent="0.2">
      <c r="A84" s="147"/>
      <c r="B84" s="135" t="s">
        <v>238</v>
      </c>
      <c r="C84" s="132" t="s">
        <v>106</v>
      </c>
      <c r="D84" s="132" t="s">
        <v>121</v>
      </c>
      <c r="E84" s="132" t="s">
        <v>111</v>
      </c>
      <c r="F84" s="132" t="s">
        <v>280</v>
      </c>
      <c r="G84" s="132" t="s">
        <v>107</v>
      </c>
      <c r="H84" s="143">
        <f>H85</f>
        <v>326.60000000000002</v>
      </c>
      <c r="I84" s="143">
        <f>I85</f>
        <v>326.60000000000002</v>
      </c>
    </row>
    <row r="85" spans="1:9" ht="31.5" x14ac:dyDescent="0.25">
      <c r="A85" s="148"/>
      <c r="B85" s="183" t="s">
        <v>218</v>
      </c>
      <c r="C85" s="132" t="s">
        <v>106</v>
      </c>
      <c r="D85" s="132" t="s">
        <v>121</v>
      </c>
      <c r="E85" s="132" t="s">
        <v>111</v>
      </c>
      <c r="F85" s="132" t="s">
        <v>280</v>
      </c>
      <c r="G85" s="132">
        <v>244</v>
      </c>
      <c r="H85" s="143">
        <v>326.60000000000002</v>
      </c>
      <c r="I85" s="143">
        <f>H85</f>
        <v>326.60000000000002</v>
      </c>
    </row>
    <row r="86" spans="1:9" ht="15.75" x14ac:dyDescent="0.2">
      <c r="A86" s="144" t="s">
        <v>149</v>
      </c>
      <c r="B86" s="140" t="s">
        <v>150</v>
      </c>
      <c r="C86" s="132" t="s">
        <v>106</v>
      </c>
      <c r="D86" s="132" t="s">
        <v>124</v>
      </c>
      <c r="E86" s="132"/>
      <c r="F86" s="132"/>
      <c r="G86" s="132"/>
      <c r="H86" s="143">
        <f>H87</f>
        <v>416.1</v>
      </c>
      <c r="I86" s="143">
        <f>I87</f>
        <v>1253.7</v>
      </c>
    </row>
    <row r="87" spans="1:9" ht="15.75" x14ac:dyDescent="0.2">
      <c r="A87" s="144"/>
      <c r="B87" s="140" t="s">
        <v>26</v>
      </c>
      <c r="C87" s="132" t="s">
        <v>106</v>
      </c>
      <c r="D87" s="132" t="s">
        <v>124</v>
      </c>
      <c r="E87" s="132" t="s">
        <v>109</v>
      </c>
      <c r="F87" s="132"/>
      <c r="G87" s="132"/>
      <c r="H87" s="143">
        <f>H94+H88</f>
        <v>416.1</v>
      </c>
      <c r="I87" s="143">
        <f>I94+I88</f>
        <v>1253.7</v>
      </c>
    </row>
    <row r="88" spans="1:9" ht="47.25" x14ac:dyDescent="0.2">
      <c r="A88" s="147"/>
      <c r="B88" s="140" t="s">
        <v>159</v>
      </c>
      <c r="C88" s="132" t="s">
        <v>106</v>
      </c>
      <c r="D88" s="132" t="s">
        <v>124</v>
      </c>
      <c r="E88" s="132" t="s">
        <v>109</v>
      </c>
      <c r="F88" s="132" t="s">
        <v>157</v>
      </c>
      <c r="G88" s="132" t="s">
        <v>107</v>
      </c>
      <c r="H88" s="143">
        <f>H90+H91+H92+H93</f>
        <v>-822.6</v>
      </c>
      <c r="I88" s="143">
        <f>I90+I91+I92+I93</f>
        <v>0</v>
      </c>
    </row>
    <row r="89" spans="1:9" ht="31.5" x14ac:dyDescent="0.2">
      <c r="A89" s="147"/>
      <c r="B89" s="140" t="s">
        <v>137</v>
      </c>
      <c r="C89" s="132" t="s">
        <v>106</v>
      </c>
      <c r="D89" s="132" t="s">
        <v>124</v>
      </c>
      <c r="E89" s="132" t="s">
        <v>109</v>
      </c>
      <c r="F89" s="132" t="s">
        <v>157</v>
      </c>
      <c r="G89" s="132" t="s">
        <v>138</v>
      </c>
      <c r="H89" s="143">
        <v>-15</v>
      </c>
      <c r="I89" s="143">
        <v>0</v>
      </c>
    </row>
    <row r="90" spans="1:9" ht="15.75" x14ac:dyDescent="0.2">
      <c r="A90" s="147"/>
      <c r="B90" s="146" t="s">
        <v>153</v>
      </c>
      <c r="C90" s="132" t="s">
        <v>106</v>
      </c>
      <c r="D90" s="132" t="s">
        <v>124</v>
      </c>
      <c r="E90" s="132" t="s">
        <v>109</v>
      </c>
      <c r="F90" s="132" t="s">
        <v>157</v>
      </c>
      <c r="G90" s="132">
        <v>244</v>
      </c>
      <c r="H90" s="143">
        <v>-56.1</v>
      </c>
      <c r="I90" s="143">
        <v>0</v>
      </c>
    </row>
    <row r="91" spans="1:9" ht="15.75" x14ac:dyDescent="0.2">
      <c r="A91" s="147"/>
      <c r="B91" s="150" t="s">
        <v>151</v>
      </c>
      <c r="C91" s="132" t="s">
        <v>106</v>
      </c>
      <c r="D91" s="88" t="s">
        <v>124</v>
      </c>
      <c r="E91" s="88" t="s">
        <v>109</v>
      </c>
      <c r="F91" s="132" t="s">
        <v>157</v>
      </c>
      <c r="G91" s="88" t="s">
        <v>152</v>
      </c>
      <c r="H91" s="143">
        <v>-746.5</v>
      </c>
      <c r="I91" s="143">
        <v>0</v>
      </c>
    </row>
    <row r="92" spans="1:9" ht="15.75" x14ac:dyDescent="0.2">
      <c r="A92" s="147"/>
      <c r="B92" s="146" t="s">
        <v>139</v>
      </c>
      <c r="C92" s="132" t="s">
        <v>106</v>
      </c>
      <c r="D92" s="132" t="s">
        <v>124</v>
      </c>
      <c r="E92" s="132" t="s">
        <v>109</v>
      </c>
      <c r="F92" s="132" t="s">
        <v>157</v>
      </c>
      <c r="G92" s="132">
        <v>851</v>
      </c>
      <c r="H92" s="143">
        <v>-10</v>
      </c>
      <c r="I92" s="143">
        <v>0</v>
      </c>
    </row>
    <row r="93" spans="1:9" ht="15.75" x14ac:dyDescent="0.2">
      <c r="A93" s="147"/>
      <c r="B93" s="146" t="s">
        <v>140</v>
      </c>
      <c r="C93" s="132" t="s">
        <v>106</v>
      </c>
      <c r="D93" s="132" t="s">
        <v>124</v>
      </c>
      <c r="E93" s="132" t="s">
        <v>109</v>
      </c>
      <c r="F93" s="132" t="s">
        <v>157</v>
      </c>
      <c r="G93" s="132">
        <v>852</v>
      </c>
      <c r="H93" s="143">
        <v>-10</v>
      </c>
      <c r="I93" s="143">
        <v>0</v>
      </c>
    </row>
    <row r="94" spans="1:9" ht="15.75" x14ac:dyDescent="0.2">
      <c r="A94" s="147"/>
      <c r="B94" s="131" t="s">
        <v>261</v>
      </c>
      <c r="C94" s="132" t="s">
        <v>106</v>
      </c>
      <c r="D94" s="132" t="s">
        <v>124</v>
      </c>
      <c r="E94" s="132" t="s">
        <v>109</v>
      </c>
      <c r="F94" s="132" t="s">
        <v>260</v>
      </c>
      <c r="G94" s="132" t="s">
        <v>107</v>
      </c>
      <c r="H94" s="143">
        <f>H97+H98+H99+H100+H101</f>
        <v>1238.7</v>
      </c>
      <c r="I94" s="143">
        <f>I97+I98+I99+I100+I101+I96</f>
        <v>1253.7</v>
      </c>
    </row>
    <row r="95" spans="1:9" ht="15.75" hidden="1" x14ac:dyDescent="0.2">
      <c r="A95" s="147"/>
      <c r="B95" s="131" t="s">
        <v>252</v>
      </c>
      <c r="C95" s="132" t="s">
        <v>106</v>
      </c>
      <c r="D95" s="132" t="s">
        <v>124</v>
      </c>
      <c r="E95" s="132" t="s">
        <v>109</v>
      </c>
      <c r="F95" s="132" t="s">
        <v>260</v>
      </c>
      <c r="G95" s="132" t="s">
        <v>107</v>
      </c>
      <c r="H95" s="143">
        <f>H96+H97+H98+H99+H100+H101</f>
        <v>1253.7</v>
      </c>
      <c r="I95" s="143">
        <f>I96+I97+I98+I99+I100+I101</f>
        <v>1253.7</v>
      </c>
    </row>
    <row r="96" spans="1:9" ht="31.5" x14ac:dyDescent="0.2">
      <c r="A96" s="147"/>
      <c r="B96" s="131" t="s">
        <v>137</v>
      </c>
      <c r="C96" s="132" t="s">
        <v>106</v>
      </c>
      <c r="D96" s="132" t="s">
        <v>124</v>
      </c>
      <c r="E96" s="132" t="s">
        <v>109</v>
      </c>
      <c r="F96" s="132" t="s">
        <v>260</v>
      </c>
      <c r="G96" s="132" t="s">
        <v>138</v>
      </c>
      <c r="H96" s="143">
        <v>15</v>
      </c>
      <c r="I96" s="143">
        <v>15</v>
      </c>
    </row>
    <row r="97" spans="1:9" ht="31.5" x14ac:dyDescent="0.25">
      <c r="A97" s="147"/>
      <c r="B97" s="183" t="s">
        <v>218</v>
      </c>
      <c r="C97" s="132" t="s">
        <v>106</v>
      </c>
      <c r="D97" s="132" t="s">
        <v>124</v>
      </c>
      <c r="E97" s="132" t="s">
        <v>109</v>
      </c>
      <c r="F97" s="132" t="s">
        <v>260</v>
      </c>
      <c r="G97" s="132">
        <v>244</v>
      </c>
      <c r="H97" s="143">
        <v>642</v>
      </c>
      <c r="I97" s="143">
        <f>H97</f>
        <v>642</v>
      </c>
    </row>
    <row r="98" spans="1:9" ht="15.75" x14ac:dyDescent="0.2">
      <c r="A98" s="146"/>
      <c r="B98" s="136" t="s">
        <v>151</v>
      </c>
      <c r="C98" s="132" t="s">
        <v>106</v>
      </c>
      <c r="D98" s="137" t="s">
        <v>124</v>
      </c>
      <c r="E98" s="138" t="s">
        <v>109</v>
      </c>
      <c r="F98" s="132" t="s">
        <v>260</v>
      </c>
      <c r="G98" s="138" t="s">
        <v>152</v>
      </c>
      <c r="H98" s="139">
        <v>526.70000000000005</v>
      </c>
      <c r="I98" s="143">
        <f>H98</f>
        <v>526.70000000000005</v>
      </c>
    </row>
    <row r="99" spans="1:9" ht="15.75" x14ac:dyDescent="0.2">
      <c r="A99" s="150"/>
      <c r="B99" s="146" t="s">
        <v>139</v>
      </c>
      <c r="C99" s="132" t="s">
        <v>106</v>
      </c>
      <c r="D99" s="132" t="s">
        <v>124</v>
      </c>
      <c r="E99" s="132" t="s">
        <v>109</v>
      </c>
      <c r="F99" s="132" t="s">
        <v>260</v>
      </c>
      <c r="G99" s="132">
        <v>851</v>
      </c>
      <c r="H99" s="143">
        <v>50</v>
      </c>
      <c r="I99" s="143">
        <v>50</v>
      </c>
    </row>
    <row r="100" spans="1:9" ht="15.75" x14ac:dyDescent="0.25">
      <c r="A100" s="146"/>
      <c r="B100" s="183" t="s">
        <v>219</v>
      </c>
      <c r="C100" s="132" t="s">
        <v>106</v>
      </c>
      <c r="D100" s="132" t="s">
        <v>124</v>
      </c>
      <c r="E100" s="132" t="s">
        <v>109</v>
      </c>
      <c r="F100" s="132" t="s">
        <v>260</v>
      </c>
      <c r="G100" s="132">
        <v>852</v>
      </c>
      <c r="H100" s="143">
        <v>10</v>
      </c>
      <c r="I100" s="143">
        <v>10</v>
      </c>
    </row>
    <row r="101" spans="1:9" ht="15.75" x14ac:dyDescent="0.2">
      <c r="A101" s="146"/>
      <c r="B101" s="146" t="s">
        <v>128</v>
      </c>
      <c r="C101" s="132" t="s">
        <v>106</v>
      </c>
      <c r="D101" s="132" t="s">
        <v>124</v>
      </c>
      <c r="E101" s="132" t="s">
        <v>109</v>
      </c>
      <c r="F101" s="132" t="s">
        <v>260</v>
      </c>
      <c r="G101" s="132" t="s">
        <v>194</v>
      </c>
      <c r="H101" s="143">
        <v>10</v>
      </c>
      <c r="I101" s="143">
        <v>10</v>
      </c>
    </row>
    <row r="102" spans="1:9" ht="15.75" x14ac:dyDescent="0.2">
      <c r="A102" s="146"/>
      <c r="B102" s="146" t="s">
        <v>126</v>
      </c>
      <c r="C102" s="132" t="s">
        <v>106</v>
      </c>
      <c r="D102" s="132"/>
      <c r="E102" s="132"/>
      <c r="F102" s="132"/>
      <c r="G102" s="132"/>
      <c r="H102" s="143">
        <f>H103</f>
        <v>147.80000000000007</v>
      </c>
      <c r="I102" s="143">
        <f>I103</f>
        <v>1020.2</v>
      </c>
    </row>
    <row r="103" spans="1:9" ht="15.75" x14ac:dyDescent="0.2">
      <c r="A103" s="146"/>
      <c r="B103" s="141" t="s">
        <v>60</v>
      </c>
      <c r="C103" s="132" t="s">
        <v>106</v>
      </c>
      <c r="D103" s="132" t="s">
        <v>127</v>
      </c>
      <c r="E103" s="132" t="s">
        <v>121</v>
      </c>
      <c r="F103" s="132"/>
      <c r="G103" s="132"/>
      <c r="H103" s="143">
        <f>H108+H104</f>
        <v>147.80000000000007</v>
      </c>
      <c r="I103" s="143">
        <f>I108+I104</f>
        <v>1020.2</v>
      </c>
    </row>
    <row r="104" spans="1:9" ht="50.25" customHeight="1" x14ac:dyDescent="0.2">
      <c r="A104" s="146"/>
      <c r="B104" s="141" t="s">
        <v>158</v>
      </c>
      <c r="C104" s="132" t="s">
        <v>106</v>
      </c>
      <c r="D104" s="132" t="s">
        <v>127</v>
      </c>
      <c r="E104" s="132" t="s">
        <v>121</v>
      </c>
      <c r="F104" s="132" t="s">
        <v>157</v>
      </c>
      <c r="G104" s="132" t="s">
        <v>107</v>
      </c>
      <c r="H104" s="143">
        <f>H105+H107+H106</f>
        <v>-872.4</v>
      </c>
      <c r="I104" s="143">
        <f>I105+I107</f>
        <v>0</v>
      </c>
    </row>
    <row r="105" spans="1:9" ht="15.75" x14ac:dyDescent="0.2">
      <c r="A105" s="146"/>
      <c r="B105" s="146" t="s">
        <v>133</v>
      </c>
      <c r="C105" s="132" t="s">
        <v>106</v>
      </c>
      <c r="D105" s="132" t="s">
        <v>127</v>
      </c>
      <c r="E105" s="132" t="s">
        <v>121</v>
      </c>
      <c r="F105" s="132" t="s">
        <v>157</v>
      </c>
      <c r="G105" s="132" t="s">
        <v>141</v>
      </c>
      <c r="H105" s="143">
        <v>-794</v>
      </c>
      <c r="I105" s="143">
        <v>0</v>
      </c>
    </row>
    <row r="106" spans="1:9" ht="15.75" x14ac:dyDescent="0.2">
      <c r="A106" s="146"/>
      <c r="B106" s="146" t="s">
        <v>135</v>
      </c>
      <c r="C106" s="132" t="s">
        <v>106</v>
      </c>
      <c r="D106" s="132" t="s">
        <v>127</v>
      </c>
      <c r="E106" s="132" t="s">
        <v>121</v>
      </c>
      <c r="F106" s="132" t="s">
        <v>157</v>
      </c>
      <c r="G106" s="132" t="s">
        <v>239</v>
      </c>
      <c r="H106" s="143">
        <v>-3</v>
      </c>
      <c r="I106" s="143">
        <v>0</v>
      </c>
    </row>
    <row r="107" spans="1:9" ht="15.75" x14ac:dyDescent="0.2">
      <c r="A107" s="146"/>
      <c r="B107" s="146" t="s">
        <v>153</v>
      </c>
      <c r="C107" s="132" t="s">
        <v>106</v>
      </c>
      <c r="D107" s="132" t="s">
        <v>127</v>
      </c>
      <c r="E107" s="132" t="s">
        <v>121</v>
      </c>
      <c r="F107" s="132" t="s">
        <v>157</v>
      </c>
      <c r="G107" s="132" t="s">
        <v>144</v>
      </c>
      <c r="H107" s="143">
        <v>-75.400000000000006</v>
      </c>
      <c r="I107" s="143">
        <v>0</v>
      </c>
    </row>
    <row r="108" spans="1:9" ht="18" customHeight="1" x14ac:dyDescent="0.2">
      <c r="A108" s="146"/>
      <c r="B108" s="141" t="s">
        <v>266</v>
      </c>
      <c r="C108" s="132" t="s">
        <v>106</v>
      </c>
      <c r="D108" s="132" t="s">
        <v>127</v>
      </c>
      <c r="E108" s="132" t="s">
        <v>121</v>
      </c>
      <c r="F108" s="132" t="s">
        <v>262</v>
      </c>
      <c r="G108" s="132" t="s">
        <v>107</v>
      </c>
      <c r="H108" s="143">
        <f>H111+H112+H113+H115</f>
        <v>1020.2</v>
      </c>
      <c r="I108" s="143">
        <f>I111+I112+I113+I115</f>
        <v>1020.2</v>
      </c>
    </row>
    <row r="109" spans="1:9" ht="28.5" customHeight="1" x14ac:dyDescent="0.2">
      <c r="A109" s="146"/>
      <c r="B109" s="141" t="s">
        <v>268</v>
      </c>
      <c r="C109" s="132" t="s">
        <v>106</v>
      </c>
      <c r="D109" s="132" t="s">
        <v>127</v>
      </c>
      <c r="E109" s="132" t="s">
        <v>121</v>
      </c>
      <c r="F109" s="132" t="s">
        <v>265</v>
      </c>
      <c r="G109" s="132" t="s">
        <v>107</v>
      </c>
      <c r="H109" s="143">
        <f>H110+H114</f>
        <v>1020.2</v>
      </c>
      <c r="I109" s="143">
        <f>I110+I114</f>
        <v>1020.2</v>
      </c>
    </row>
    <row r="110" spans="1:9" ht="34.5" customHeight="1" x14ac:dyDescent="0.2">
      <c r="A110" s="146"/>
      <c r="B110" s="141" t="s">
        <v>253</v>
      </c>
      <c r="C110" s="132" t="s">
        <v>106</v>
      </c>
      <c r="D110" s="132" t="s">
        <v>127</v>
      </c>
      <c r="E110" s="132" t="s">
        <v>121</v>
      </c>
      <c r="F110" s="132" t="s">
        <v>263</v>
      </c>
      <c r="G110" s="132" t="s">
        <v>107</v>
      </c>
      <c r="H110" s="143">
        <f>H111+H112</f>
        <v>850.2</v>
      </c>
      <c r="I110" s="143">
        <f>I111+I112</f>
        <v>850.2</v>
      </c>
    </row>
    <row r="111" spans="1:9" ht="15.75" x14ac:dyDescent="0.25">
      <c r="A111" s="146"/>
      <c r="B111" s="183" t="s">
        <v>220</v>
      </c>
      <c r="C111" s="132" t="s">
        <v>106</v>
      </c>
      <c r="D111" s="132" t="s">
        <v>127</v>
      </c>
      <c r="E111" s="132" t="s">
        <v>121</v>
      </c>
      <c r="F111" s="132" t="s">
        <v>263</v>
      </c>
      <c r="G111" s="132" t="s">
        <v>141</v>
      </c>
      <c r="H111" s="143">
        <v>653</v>
      </c>
      <c r="I111" s="143">
        <f>H111</f>
        <v>653</v>
      </c>
    </row>
    <row r="112" spans="1:9" ht="47.25" x14ac:dyDescent="0.25">
      <c r="A112" s="146"/>
      <c r="B112" s="183" t="s">
        <v>221</v>
      </c>
      <c r="C112" s="132" t="s">
        <v>106</v>
      </c>
      <c r="D112" s="132" t="s">
        <v>127</v>
      </c>
      <c r="E112" s="132" t="s">
        <v>121</v>
      </c>
      <c r="F112" s="132" t="s">
        <v>263</v>
      </c>
      <c r="G112" s="132" t="s">
        <v>192</v>
      </c>
      <c r="H112" s="143">
        <v>197.2</v>
      </c>
      <c r="I112" s="143">
        <f>H112</f>
        <v>197.2</v>
      </c>
    </row>
    <row r="113" spans="1:9" ht="31.5" hidden="1" x14ac:dyDescent="0.2">
      <c r="A113" s="146"/>
      <c r="B113" s="134" t="s">
        <v>137</v>
      </c>
      <c r="C113" s="132" t="s">
        <v>106</v>
      </c>
      <c r="D113" s="132" t="s">
        <v>127</v>
      </c>
      <c r="E113" s="132" t="s">
        <v>121</v>
      </c>
      <c r="F113" s="132" t="s">
        <v>193</v>
      </c>
      <c r="G113" s="132" t="s">
        <v>138</v>
      </c>
      <c r="H113" s="143">
        <v>0</v>
      </c>
      <c r="I113" s="143">
        <f>H113</f>
        <v>0</v>
      </c>
    </row>
    <row r="114" spans="1:9" ht="21.75" customHeight="1" x14ac:dyDescent="0.2">
      <c r="A114" s="146"/>
      <c r="B114" s="134" t="s">
        <v>254</v>
      </c>
      <c r="C114" s="132" t="s">
        <v>106</v>
      </c>
      <c r="D114" s="132" t="s">
        <v>127</v>
      </c>
      <c r="E114" s="132" t="s">
        <v>121</v>
      </c>
      <c r="F114" s="132" t="s">
        <v>267</v>
      </c>
      <c r="G114" s="132" t="s">
        <v>107</v>
      </c>
      <c r="H114" s="143">
        <f>H115</f>
        <v>170</v>
      </c>
      <c r="I114" s="143">
        <f>I115</f>
        <v>170</v>
      </c>
    </row>
    <row r="115" spans="1:9" ht="31.5" x14ac:dyDescent="0.25">
      <c r="A115" s="146"/>
      <c r="B115" s="183" t="s">
        <v>218</v>
      </c>
      <c r="C115" s="132" t="s">
        <v>106</v>
      </c>
      <c r="D115" s="132" t="s">
        <v>127</v>
      </c>
      <c r="E115" s="132" t="s">
        <v>121</v>
      </c>
      <c r="F115" s="132" t="s">
        <v>267</v>
      </c>
      <c r="G115" s="132" t="s">
        <v>144</v>
      </c>
      <c r="H115" s="143">
        <v>170</v>
      </c>
      <c r="I115" s="143">
        <f>H115</f>
        <v>170</v>
      </c>
    </row>
    <row r="116" spans="1:9" ht="15.75" x14ac:dyDescent="0.2">
      <c r="A116" s="182"/>
      <c r="B116" s="140" t="s">
        <v>128</v>
      </c>
      <c r="C116" s="132" t="s">
        <v>106</v>
      </c>
      <c r="D116" s="132" t="s">
        <v>177</v>
      </c>
      <c r="E116" s="132" t="s">
        <v>179</v>
      </c>
      <c r="F116" s="132" t="s">
        <v>178</v>
      </c>
      <c r="G116" s="132" t="s">
        <v>107</v>
      </c>
      <c r="H116" s="143">
        <f>H117</f>
        <v>-85.9</v>
      </c>
      <c r="I116" s="143">
        <f>I117</f>
        <v>0</v>
      </c>
    </row>
    <row r="117" spans="1:9" ht="15.75" x14ac:dyDescent="0.2">
      <c r="A117" s="182"/>
      <c r="B117" s="140" t="s">
        <v>129</v>
      </c>
      <c r="C117" s="132" t="s">
        <v>106</v>
      </c>
      <c r="D117" s="132" t="s">
        <v>177</v>
      </c>
      <c r="E117" s="132" t="s">
        <v>177</v>
      </c>
      <c r="F117" s="132" t="s">
        <v>180</v>
      </c>
      <c r="G117" s="132" t="s">
        <v>181</v>
      </c>
      <c r="H117" s="143">
        <v>-85.9</v>
      </c>
      <c r="I117" s="159"/>
    </row>
    <row r="118" spans="1:9" ht="15.75" x14ac:dyDescent="0.2">
      <c r="A118" s="226" t="s">
        <v>25</v>
      </c>
      <c r="B118" s="226"/>
      <c r="C118" s="226"/>
      <c r="D118" s="226"/>
      <c r="E118" s="226"/>
      <c r="F118" s="226"/>
      <c r="G118" s="142">
        <f>G7</f>
        <v>0</v>
      </c>
      <c r="H118" s="160">
        <f>H7</f>
        <v>1062.7</v>
      </c>
      <c r="I118" s="160">
        <f>I7</f>
        <v>4498.7</v>
      </c>
    </row>
  </sheetData>
  <mergeCells count="4">
    <mergeCell ref="A118:F118"/>
    <mergeCell ref="G1:I1"/>
    <mergeCell ref="A3:I3"/>
    <mergeCell ref="G4:I4"/>
  </mergeCells>
  <pageMargins left="0.86614173228346458" right="0.39370078740157483" top="0.55118110236220474" bottom="0.39370078740157483" header="0.31496062992125984" footer="0.39370078740157483"/>
  <pageSetup paperSize="9" scale="55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7" sqref="B7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4" ht="102" customHeight="1" x14ac:dyDescent="0.25">
      <c r="C1" s="185" t="s">
        <v>276</v>
      </c>
      <c r="D1" s="22"/>
    </row>
    <row r="2" spans="1:4" x14ac:dyDescent="0.2">
      <c r="C2" s="22"/>
      <c r="D2" s="22"/>
    </row>
    <row r="3" spans="1:4" s="41" customFormat="1" ht="96" customHeight="1" x14ac:dyDescent="0.2">
      <c r="A3" s="223" t="s">
        <v>249</v>
      </c>
      <c r="B3" s="223"/>
      <c r="C3" s="223"/>
    </row>
    <row r="4" spans="1:4" s="36" customFormat="1" ht="15.75" x14ac:dyDescent="0.2">
      <c r="C4" s="40" t="s">
        <v>63</v>
      </c>
    </row>
    <row r="5" spans="1:4" s="41" customFormat="1" ht="113.25" customHeight="1" x14ac:dyDescent="0.2">
      <c r="A5" s="71" t="s">
        <v>77</v>
      </c>
      <c r="B5" s="71" t="s">
        <v>64</v>
      </c>
      <c r="C5" s="90" t="s">
        <v>65</v>
      </c>
    </row>
    <row r="6" spans="1:4" s="37" customFormat="1" ht="11.25" x14ac:dyDescent="0.2">
      <c r="A6" s="91">
        <v>1</v>
      </c>
      <c r="B6" s="91">
        <v>2</v>
      </c>
      <c r="C6" s="91">
        <v>3</v>
      </c>
    </row>
    <row r="7" spans="1:4" s="76" customFormat="1" ht="60" x14ac:dyDescent="0.2">
      <c r="A7" s="151" t="s">
        <v>245</v>
      </c>
      <c r="B7" s="207">
        <v>41919</v>
      </c>
      <c r="C7" s="206">
        <v>526.70000000000005</v>
      </c>
    </row>
    <row r="8" spans="1:4" s="89" customFormat="1" ht="15.75" x14ac:dyDescent="0.25">
      <c r="A8" s="92" t="s">
        <v>13</v>
      </c>
      <c r="B8" s="92" t="s">
        <v>66</v>
      </c>
      <c r="C8" s="93">
        <f>C7</f>
        <v>526.70000000000005</v>
      </c>
    </row>
    <row r="9" spans="1:4" s="89" customFormat="1" ht="15.75" x14ac:dyDescent="0.25">
      <c r="A9" s="38"/>
      <c r="B9" s="38"/>
      <c r="C9" s="39"/>
    </row>
    <row r="10" spans="1:4" ht="15.75" x14ac:dyDescent="0.25">
      <c r="A10" s="38"/>
      <c r="B10" s="38"/>
      <c r="C10" s="39"/>
    </row>
    <row r="11" spans="1:4" ht="15.75" x14ac:dyDescent="0.25">
      <c r="A11" s="38"/>
      <c r="B11" s="38"/>
      <c r="C11" s="39"/>
    </row>
    <row r="12" spans="1:4" ht="15.75" x14ac:dyDescent="0.25">
      <c r="A12" s="38"/>
      <c r="B12" s="38"/>
      <c r="C12" s="39"/>
    </row>
    <row r="13" spans="1:4" ht="15.75" x14ac:dyDescent="0.25">
      <c r="A13" s="38"/>
      <c r="B13" s="38"/>
      <c r="C13" s="39"/>
    </row>
    <row r="14" spans="1:4" ht="15.75" x14ac:dyDescent="0.25">
      <c r="A14" s="4"/>
      <c r="B14" s="4"/>
      <c r="C14" s="35"/>
    </row>
    <row r="15" spans="1:4" ht="15.75" x14ac:dyDescent="0.25">
      <c r="A15" s="3"/>
      <c r="B15" s="3"/>
      <c r="C15" s="35"/>
    </row>
    <row r="16" spans="1:4" ht="15.75" x14ac:dyDescent="0.25">
      <c r="A16" s="3"/>
      <c r="B16" s="3"/>
      <c r="C16" s="35"/>
    </row>
    <row r="17" spans="1:3" ht="15.75" x14ac:dyDescent="0.25">
      <c r="A17" s="3"/>
      <c r="B17" s="3"/>
      <c r="C17" s="35"/>
    </row>
    <row r="18" spans="1:3" ht="15.75" x14ac:dyDescent="0.25">
      <c r="A18" s="3"/>
      <c r="B18" s="3"/>
      <c r="C18" s="35"/>
    </row>
    <row r="19" spans="1:3" ht="15.75" x14ac:dyDescent="0.25">
      <c r="A19" s="3"/>
      <c r="B19" s="3"/>
      <c r="C19" s="35"/>
    </row>
    <row r="20" spans="1:3" ht="15.75" x14ac:dyDescent="0.25">
      <c r="A20" s="3"/>
      <c r="B20" s="3"/>
      <c r="C20" s="35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69" fitToHeight="0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0" sqref="B10"/>
    </sheetView>
  </sheetViews>
  <sheetFormatPr defaultRowHeight="12.75" x14ac:dyDescent="0.2"/>
  <cols>
    <col min="1" max="1" width="6.42578125" style="162" customWidth="1"/>
    <col min="2" max="2" width="48.85546875" style="162" customWidth="1"/>
    <col min="3" max="3" width="12.5703125" style="162" customWidth="1"/>
    <col min="4" max="4" width="17" style="162" customWidth="1"/>
    <col min="5" max="16384" width="9.140625" style="162"/>
  </cols>
  <sheetData>
    <row r="1" spans="1:6" ht="106.5" customHeight="1" x14ac:dyDescent="0.25">
      <c r="B1" s="163"/>
      <c r="C1" s="224" t="s">
        <v>277</v>
      </c>
      <c r="D1" s="224"/>
    </row>
    <row r="2" spans="1:6" ht="19.5" customHeight="1" x14ac:dyDescent="0.2">
      <c r="B2" s="232"/>
      <c r="C2" s="232"/>
      <c r="D2" s="232"/>
    </row>
    <row r="3" spans="1:6" x14ac:dyDescent="0.2">
      <c r="B3" s="164"/>
      <c r="C3" s="164"/>
      <c r="D3" s="164"/>
    </row>
    <row r="4" spans="1:6" x14ac:dyDescent="0.2">
      <c r="B4" s="233" t="s">
        <v>214</v>
      </c>
      <c r="C4" s="233"/>
      <c r="D4" s="233"/>
    </row>
    <row r="5" spans="1:6" x14ac:dyDescent="0.2">
      <c r="B5" s="165"/>
      <c r="C5" s="165"/>
      <c r="D5" s="165"/>
    </row>
    <row r="6" spans="1:6" x14ac:dyDescent="0.2">
      <c r="B6" s="165"/>
      <c r="C6" s="165"/>
      <c r="D6" s="165" t="s">
        <v>215</v>
      </c>
    </row>
    <row r="7" spans="1:6" ht="13.5" thickBot="1" x14ac:dyDescent="0.25">
      <c r="A7" s="166"/>
      <c r="B7" s="166"/>
      <c r="C7" s="234" t="s">
        <v>196</v>
      </c>
      <c r="D7" s="235"/>
    </row>
    <row r="8" spans="1:6" ht="88.5" customHeight="1" x14ac:dyDescent="0.2">
      <c r="A8" s="166"/>
      <c r="B8" s="191" t="s">
        <v>197</v>
      </c>
      <c r="C8" s="167" t="s">
        <v>198</v>
      </c>
      <c r="D8" s="167" t="s">
        <v>199</v>
      </c>
    </row>
    <row r="9" spans="1:6" ht="30.75" customHeight="1" x14ac:dyDescent="0.2">
      <c r="A9" s="166">
        <v>1</v>
      </c>
      <c r="B9" s="168" t="s">
        <v>3</v>
      </c>
      <c r="C9" s="168"/>
      <c r="D9" s="168"/>
    </row>
    <row r="10" spans="1:6" ht="29.25" customHeight="1" x14ac:dyDescent="0.2">
      <c r="A10" s="166">
        <v>2</v>
      </c>
      <c r="B10" s="192" t="s">
        <v>200</v>
      </c>
      <c r="C10" s="169"/>
      <c r="D10" s="169"/>
      <c r="F10" s="170"/>
    </row>
    <row r="11" spans="1:6" ht="29.25" customHeight="1" x14ac:dyDescent="0.2">
      <c r="A11" s="166"/>
      <c r="B11" s="168" t="s">
        <v>201</v>
      </c>
      <c r="C11" s="171">
        <f>SUM(C9:C10)</f>
        <v>0</v>
      </c>
      <c r="D11" s="171">
        <f>SUM(D9:D10)</f>
        <v>0</v>
      </c>
    </row>
  </sheetData>
  <mergeCells count="4">
    <mergeCell ref="B2:D2"/>
    <mergeCell ref="B4:D4"/>
    <mergeCell ref="C7:D7"/>
    <mergeCell ref="C1:D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C20" sqref="C20"/>
    </sheetView>
  </sheetViews>
  <sheetFormatPr defaultColWidth="21.5703125" defaultRowHeight="12.75" x14ac:dyDescent="0.2"/>
  <cols>
    <col min="1" max="16384" width="21.5703125" style="162"/>
  </cols>
  <sheetData>
    <row r="1" spans="1:8" ht="18.75" customHeight="1" x14ac:dyDescent="0.2">
      <c r="A1" s="172"/>
      <c r="F1" s="224" t="s">
        <v>278</v>
      </c>
      <c r="G1" s="224"/>
    </row>
    <row r="2" spans="1:8" ht="64.5" customHeight="1" x14ac:dyDescent="0.2">
      <c r="A2" s="172"/>
      <c r="F2" s="224"/>
      <c r="G2" s="224"/>
    </row>
    <row r="3" spans="1:8" ht="35.25" customHeight="1" x14ac:dyDescent="0.3">
      <c r="A3" s="243" t="s">
        <v>246</v>
      </c>
      <c r="B3" s="243"/>
      <c r="C3" s="243"/>
      <c r="D3" s="243"/>
      <c r="E3" s="243"/>
      <c r="F3" s="243"/>
      <c r="G3" s="243"/>
      <c r="H3" s="173"/>
    </row>
    <row r="4" spans="1:8" ht="18.75" x14ac:dyDescent="0.3">
      <c r="A4" s="173"/>
      <c r="B4" s="173"/>
      <c r="C4" s="173"/>
      <c r="D4" s="173"/>
      <c r="E4" s="174"/>
      <c r="F4" s="174"/>
      <c r="G4" s="174"/>
      <c r="H4" s="173"/>
    </row>
    <row r="5" spans="1:8" ht="19.5" customHeight="1" x14ac:dyDescent="0.3">
      <c r="A5" s="244" t="s">
        <v>250</v>
      </c>
      <c r="B5" s="244"/>
      <c r="C5" s="244"/>
      <c r="D5" s="244"/>
      <c r="E5" s="244"/>
      <c r="F5" s="244"/>
      <c r="G5" s="244"/>
      <c r="H5" s="173"/>
    </row>
    <row r="6" spans="1:8" ht="15.75" x14ac:dyDescent="0.25">
      <c r="A6" s="236" t="s">
        <v>203</v>
      </c>
      <c r="B6" s="236" t="s">
        <v>204</v>
      </c>
      <c r="C6" s="236" t="s">
        <v>205</v>
      </c>
      <c r="D6" s="236" t="s">
        <v>206</v>
      </c>
      <c r="E6" s="237" t="s">
        <v>207</v>
      </c>
      <c r="F6" s="238"/>
      <c r="G6" s="236" t="s">
        <v>208</v>
      </c>
      <c r="H6" s="175"/>
    </row>
    <row r="7" spans="1:8" ht="47.25" customHeight="1" x14ac:dyDescent="0.25">
      <c r="A7" s="236"/>
      <c r="B7" s="236"/>
      <c r="C7" s="236"/>
      <c r="D7" s="236"/>
      <c r="E7" s="239"/>
      <c r="F7" s="240"/>
      <c r="G7" s="236"/>
      <c r="H7" s="175"/>
    </row>
    <row r="8" spans="1:8" ht="15.75" x14ac:dyDescent="0.25">
      <c r="A8" s="176"/>
      <c r="B8" s="177"/>
      <c r="C8" s="178">
        <v>0</v>
      </c>
      <c r="D8" s="178"/>
      <c r="E8" s="245"/>
      <c r="F8" s="246"/>
      <c r="G8" s="176"/>
      <c r="H8" s="175"/>
    </row>
    <row r="9" spans="1:8" ht="15.75" x14ac:dyDescent="0.25">
      <c r="A9" s="176"/>
      <c r="B9" s="177"/>
      <c r="C9" s="178">
        <v>0</v>
      </c>
      <c r="D9" s="178"/>
      <c r="E9" s="245"/>
      <c r="F9" s="246"/>
      <c r="G9" s="176"/>
      <c r="H9" s="175"/>
    </row>
    <row r="10" spans="1:8" ht="15.75" x14ac:dyDescent="0.25">
      <c r="A10" s="179" t="s">
        <v>209</v>
      </c>
      <c r="B10" s="177"/>
      <c r="C10" s="178">
        <v>0</v>
      </c>
      <c r="D10" s="178"/>
      <c r="E10" s="245"/>
      <c r="F10" s="246"/>
      <c r="G10" s="177"/>
      <c r="H10" s="175"/>
    </row>
    <row r="11" spans="1:8" ht="15.75" x14ac:dyDescent="0.25">
      <c r="A11" s="175"/>
      <c r="B11" s="175"/>
      <c r="C11" s="175"/>
      <c r="D11" s="175"/>
      <c r="E11" s="175"/>
      <c r="F11" s="175"/>
      <c r="G11" s="175"/>
      <c r="H11" s="175"/>
    </row>
    <row r="12" spans="1:8" ht="36.75" customHeight="1" x14ac:dyDescent="0.25">
      <c r="A12" s="243" t="s">
        <v>247</v>
      </c>
      <c r="B12" s="243"/>
      <c r="C12" s="243"/>
      <c r="D12" s="243"/>
      <c r="E12" s="243"/>
      <c r="F12" s="243"/>
      <c r="G12" s="243"/>
      <c r="H12" s="175"/>
    </row>
    <row r="13" spans="1:8" ht="15.75" x14ac:dyDescent="0.25">
      <c r="A13" s="175"/>
      <c r="B13" s="175"/>
      <c r="C13" s="175"/>
      <c r="D13" s="175"/>
      <c r="E13" s="175"/>
      <c r="F13" s="175"/>
      <c r="G13" s="175"/>
      <c r="H13" s="175"/>
    </row>
    <row r="14" spans="1:8" ht="15.75" x14ac:dyDescent="0.25">
      <c r="A14" s="236" t="s">
        <v>210</v>
      </c>
      <c r="B14" s="236"/>
      <c r="C14" s="236"/>
      <c r="D14" s="236" t="s">
        <v>211</v>
      </c>
      <c r="E14" s="236"/>
      <c r="F14" s="236"/>
      <c r="G14" s="236"/>
      <c r="H14" s="175"/>
    </row>
    <row r="15" spans="1:8" ht="15.75" x14ac:dyDescent="0.25">
      <c r="A15" s="236"/>
      <c r="B15" s="236"/>
      <c r="C15" s="236"/>
      <c r="D15" s="236"/>
      <c r="E15" s="236"/>
      <c r="F15" s="236"/>
      <c r="G15" s="236"/>
      <c r="H15" s="175"/>
    </row>
    <row r="16" spans="1:8" ht="15.75" x14ac:dyDescent="0.25">
      <c r="A16" s="241" t="s">
        <v>212</v>
      </c>
      <c r="B16" s="241"/>
      <c r="C16" s="241"/>
      <c r="D16" s="242">
        <v>0</v>
      </c>
      <c r="E16" s="242"/>
      <c r="F16" s="242"/>
      <c r="G16" s="242"/>
      <c r="H16" s="175"/>
    </row>
    <row r="17" spans="1:8" ht="15.75" x14ac:dyDescent="0.2">
      <c r="A17" s="241" t="s">
        <v>213</v>
      </c>
      <c r="B17" s="241"/>
      <c r="C17" s="241"/>
      <c r="D17" s="242">
        <v>0</v>
      </c>
      <c r="E17" s="242"/>
      <c r="F17" s="242"/>
      <c r="G17" s="242"/>
      <c r="H17" s="180"/>
    </row>
    <row r="18" spans="1:8" ht="15.75" x14ac:dyDescent="0.25">
      <c r="A18" s="175"/>
      <c r="B18" s="175"/>
      <c r="C18" s="175"/>
      <c r="D18" s="175"/>
      <c r="E18" s="175"/>
      <c r="F18" s="175"/>
      <c r="G18" s="175"/>
      <c r="H18" s="175"/>
    </row>
  </sheetData>
  <mergeCells count="19">
    <mergeCell ref="A17:C17"/>
    <mergeCell ref="D17:G17"/>
    <mergeCell ref="E8:F8"/>
    <mergeCell ref="E9:F9"/>
    <mergeCell ref="E10:F10"/>
    <mergeCell ref="A12:G12"/>
    <mergeCell ref="A14:C15"/>
    <mergeCell ref="D14:G15"/>
    <mergeCell ref="D6:D7"/>
    <mergeCell ref="E6:F7"/>
    <mergeCell ref="G6:G7"/>
    <mergeCell ref="F1:G2"/>
    <mergeCell ref="A16:C16"/>
    <mergeCell ref="D16:G16"/>
    <mergeCell ref="A3:G3"/>
    <mergeCell ref="A5:G5"/>
    <mergeCell ref="A6:A7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</vt:lpstr>
      <vt:lpstr>3</vt:lpstr>
      <vt:lpstr>5</vt:lpstr>
      <vt:lpstr>6</vt:lpstr>
      <vt:lpstr>7</vt:lpstr>
      <vt:lpstr>8</vt:lpstr>
      <vt:lpstr>9 МБТ</vt:lpstr>
      <vt:lpstr>10</vt:lpstr>
      <vt:lpstr>11</vt:lpstr>
      <vt:lpstr>'3'!Область_печати</vt:lpstr>
      <vt:lpstr>'6'!Область_печати</vt:lpstr>
      <vt:lpstr>'7'!Область_печати</vt:lpstr>
      <vt:lpstr>'8'!Область_печати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EVGEN</cp:lastModifiedBy>
  <cp:lastPrinted>2015-12-25T08:36:09Z</cp:lastPrinted>
  <dcterms:created xsi:type="dcterms:W3CDTF">2007-09-12T09:25:25Z</dcterms:created>
  <dcterms:modified xsi:type="dcterms:W3CDTF">2015-12-28T02:59:23Z</dcterms:modified>
</cp:coreProperties>
</file>